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05" windowHeight="80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<sst xmlns="http://schemas.openxmlformats.org/spreadsheetml/2006/main" count="278" uniqueCount="117">
  <si>
    <t>A-</t>
  </si>
  <si>
    <t>Freshman Year Classes</t>
  </si>
  <si>
    <t>Letter Grade</t>
  </si>
  <si>
    <t>A+</t>
  </si>
  <si>
    <t>A</t>
  </si>
  <si>
    <t>B+</t>
  </si>
  <si>
    <t>B</t>
  </si>
  <si>
    <t>B-</t>
  </si>
  <si>
    <t>C</t>
  </si>
  <si>
    <t>C-</t>
  </si>
  <si>
    <t>C+</t>
  </si>
  <si>
    <t>D</t>
  </si>
  <si>
    <t>D-</t>
  </si>
  <si>
    <t>D+</t>
  </si>
  <si>
    <t>F</t>
  </si>
  <si>
    <t>Class #9</t>
  </si>
  <si>
    <t>Class #10</t>
  </si>
  <si>
    <t>Class #11</t>
  </si>
  <si>
    <t>Class #12</t>
  </si>
  <si>
    <t>Class #13</t>
  </si>
  <si>
    <t>Class #14</t>
  </si>
  <si>
    <t>Class #15</t>
  </si>
  <si>
    <t>Class #16</t>
  </si>
  <si>
    <t>Class #17</t>
  </si>
  <si>
    <t>Class #18</t>
  </si>
  <si>
    <t>Class #19</t>
  </si>
  <si>
    <t>Class #20</t>
  </si>
  <si>
    <r>
      <t xml:space="preserve">Quality Points </t>
    </r>
    <r>
      <rPr>
        <sz val="10"/>
        <rFont val="Arial"/>
        <family val="2"/>
      </rPr>
      <t>(Automatically Entered)</t>
    </r>
  </si>
  <si>
    <t>Total Semester Hours</t>
  </si>
  <si>
    <t>Total Freshman Quality Points</t>
  </si>
  <si>
    <t>Enter Grade</t>
  </si>
  <si>
    <t>Class #21</t>
  </si>
  <si>
    <t>Class #22</t>
  </si>
  <si>
    <t>Class #23</t>
  </si>
  <si>
    <t>Class #24</t>
  </si>
  <si>
    <t>Class #25</t>
  </si>
  <si>
    <t>Class #26</t>
  </si>
  <si>
    <t xml:space="preserve">Semester Conversion </t>
  </si>
  <si>
    <t>Enter Quarter Units</t>
  </si>
  <si>
    <t>Sophmore Year Classes</t>
  </si>
  <si>
    <t>Junior Year Classes</t>
  </si>
  <si>
    <t>Senior Year Classes</t>
  </si>
  <si>
    <t>Total Senior Quality Points</t>
  </si>
  <si>
    <t>Total Junior Quality Points</t>
  </si>
  <si>
    <t>Total Sophmore Quality Points</t>
  </si>
  <si>
    <t>Do not modify the information presented below!</t>
  </si>
  <si>
    <t>Cumulative Undergraduate Hours</t>
  </si>
  <si>
    <t>Cumulative Undergraduate Quality Points</t>
  </si>
  <si>
    <t>Post-Bac Classes</t>
  </si>
  <si>
    <t>Cumulative Hours Inc. Post Bac</t>
  </si>
  <si>
    <t>Cumulative Quality Points Inc. Post Bac</t>
  </si>
  <si>
    <t>Total Post Bac Quality Points</t>
  </si>
  <si>
    <t>BCPM Semester Hours</t>
  </si>
  <si>
    <t>BCPM Quality Hours</t>
  </si>
  <si>
    <t>Freshman BCPM GPA</t>
  </si>
  <si>
    <t>All Other Hours</t>
  </si>
  <si>
    <t>All Other Quality Hours</t>
  </si>
  <si>
    <t>Sophmore BCPM GPA</t>
  </si>
  <si>
    <t>All Other Sophmore GPA</t>
  </si>
  <si>
    <t>All Other Freshman GPA</t>
  </si>
  <si>
    <t>Junior BCPM GPA</t>
  </si>
  <si>
    <t>All Other Junior GPA</t>
  </si>
  <si>
    <t>Post Bac BCPM GPA</t>
  </si>
  <si>
    <t>All Other Post Bac GPA</t>
  </si>
  <si>
    <r>
      <t xml:space="preserve">Biology, Chemistry, Physics, or Math Class (BCPM)                           </t>
    </r>
    <r>
      <rPr>
        <sz val="10"/>
        <rFont val="Arial"/>
        <family val="2"/>
      </rPr>
      <t>(Check Box if Yes)</t>
    </r>
  </si>
  <si>
    <t>Freshman Year Data</t>
  </si>
  <si>
    <t>Sophmore Year Data</t>
  </si>
  <si>
    <t>Junior Year Data</t>
  </si>
  <si>
    <t>Senior Year Data</t>
  </si>
  <si>
    <r>
      <t xml:space="preserve">Biology, Chemistry, Physics, or Math Class (BCPM)                         </t>
    </r>
    <r>
      <rPr>
        <sz val="10"/>
        <rFont val="Arial"/>
        <family val="2"/>
      </rPr>
      <t>(Check Box if Yes)</t>
    </r>
  </si>
  <si>
    <r>
      <t xml:space="preserve">Biology, Chemistry, Physics, or Math Class (BCPM)                            </t>
    </r>
    <r>
      <rPr>
        <sz val="10"/>
        <rFont val="Arial"/>
        <family val="2"/>
      </rPr>
      <t>(Check Box if Yes)</t>
    </r>
  </si>
  <si>
    <t>Post Bac Year Data</t>
  </si>
  <si>
    <t>Undergraduate Data</t>
  </si>
  <si>
    <t>Cumulative Undergraduate BCPM Hours</t>
  </si>
  <si>
    <t>Cumulative Undergraduate BCPM Quality Points</t>
  </si>
  <si>
    <t>Cumulative Undergraduate All Other Hours</t>
  </si>
  <si>
    <t>Cumulative Undergraduate All Other Quality Points</t>
  </si>
  <si>
    <t>Cumulative BCPM Hours Inc. Post Bac</t>
  </si>
  <si>
    <t>Cumulative BCPM Quality Points Inc. Post Bac</t>
  </si>
  <si>
    <t>All Data</t>
  </si>
  <si>
    <t>Cumulative All Other Hours Inc. Post Bac</t>
  </si>
  <si>
    <t>Cumulative All Other Quality Points Inc. Post Bac</t>
  </si>
  <si>
    <t>Running Overall GPA</t>
  </si>
  <si>
    <t>Running BCPM GPA</t>
  </si>
  <si>
    <t>Running All Other GPA</t>
  </si>
  <si>
    <r>
      <t xml:space="preserve">Biology, Chemistry, Physics, or Math Class (BCPM)                              </t>
    </r>
    <r>
      <rPr>
        <sz val="10"/>
        <rFont val="Arial"/>
        <family val="2"/>
      </rPr>
      <t>(Check Box if Yes)</t>
    </r>
  </si>
  <si>
    <r>
      <t xml:space="preserve">Biology, Chemistry, Physics, or Math Class (BCPM)                               </t>
    </r>
    <r>
      <rPr>
        <sz val="10"/>
        <rFont val="Arial"/>
        <family val="2"/>
      </rPr>
      <t>(Check Box if Yes)</t>
    </r>
  </si>
  <si>
    <t>Enter Number of Unit Hours on Transcript</t>
  </si>
  <si>
    <r>
      <t>AMCAS Weight - Grade Point Conversion</t>
    </r>
    <r>
      <rPr>
        <sz val="10"/>
        <rFont val="Arial"/>
        <family val="0"/>
      </rPr>
      <t xml:space="preserve"> (Automatically Entered)</t>
    </r>
  </si>
  <si>
    <r>
      <t xml:space="preserve">AMCAS Weight - Grade Point Conversion </t>
    </r>
    <r>
      <rPr>
        <sz val="10"/>
        <rFont val="Arial"/>
        <family val="2"/>
      </rPr>
      <t>(Automatically Entered)</t>
    </r>
  </si>
  <si>
    <t>Class #1</t>
  </si>
  <si>
    <t>Class #2</t>
  </si>
  <si>
    <t>Class #3</t>
  </si>
  <si>
    <t>Class #4</t>
  </si>
  <si>
    <t>Class #5</t>
  </si>
  <si>
    <t>Class #6</t>
  </si>
  <si>
    <t>Class #7</t>
  </si>
  <si>
    <t>Class #8</t>
  </si>
  <si>
    <t>AMCAS Grade Points</t>
  </si>
  <si>
    <t>AMCAS Quarter System Units</t>
  </si>
  <si>
    <t xml:space="preserve">Enter Transcript Grade </t>
  </si>
  <si>
    <r>
      <t xml:space="preserve">AMCAS Calculated Hours                    </t>
    </r>
    <r>
      <rPr>
        <sz val="10"/>
        <rFont val="Arial"/>
        <family val="2"/>
      </rPr>
      <t>(Automatically Entered)</t>
    </r>
  </si>
  <si>
    <r>
      <t xml:space="preserve">AMCAS Calculated Semester Hours                    </t>
    </r>
    <r>
      <rPr>
        <sz val="10"/>
        <rFont val="Arial"/>
        <family val="2"/>
      </rPr>
      <t>(Automatically Entered)</t>
    </r>
  </si>
  <si>
    <t>AMCAS Freshman GPA</t>
  </si>
  <si>
    <t>AMCAS Sophmore GPA</t>
  </si>
  <si>
    <t>AMCAS Junior GPA</t>
  </si>
  <si>
    <t>AMCAS Senior GPA</t>
  </si>
  <si>
    <t>Cumulative Undergraduate AMCAS GPA</t>
  </si>
  <si>
    <t>Cumulative Undergraduate BCPM AMCAS GPA</t>
  </si>
  <si>
    <t>Cumulative Undergraduate All Other AMCAS GPA</t>
  </si>
  <si>
    <t>AMCAS Post Bac GPA</t>
  </si>
  <si>
    <r>
      <t xml:space="preserve">Check Box if Class is Based on the Quarter System                                   </t>
    </r>
    <r>
      <rPr>
        <sz val="10"/>
        <color indexed="9"/>
        <rFont val="Arial"/>
        <family val="2"/>
      </rPr>
      <t>(Leave Unchecked if Semester System Based)</t>
    </r>
  </si>
  <si>
    <t>Cumulative Undergraduate AMCAS GPA Inc. Post Bac</t>
  </si>
  <si>
    <t>Cumulative Undergraduate AMCAS BCPM GPA Inc. Post Bac</t>
  </si>
  <si>
    <t>Cumulative All Other Undergraduate AMCAS GPA Inc. Post Bac</t>
  </si>
  <si>
    <t>Created by Johnny Eguizabal</t>
  </si>
  <si>
    <t>AMCAS GPA Calculator - (Version 4 Final)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</si>
</sst>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lbany"/>
      <family val="2"/>
    </font>
    <font>
      <b/>
      <sz val="12"/>
      <name val="Arial"/>
      <family val="2"/>
    </font>
    <font>
      <sz val="8"/>
      <name val="Tahoma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6"/>
      <name val="Arial"/>
      <family val="2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8.5"/>
      <color indexed="8"/>
      <name val="Arial"/>
      <family val="0"/>
    </font>
    <font>
      <sz val="14.5"/>
      <color indexed="8"/>
      <name val="Arial"/>
      <family val="0"/>
    </font>
    <font>
      <sz val="13.3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.75"/>
      <color indexed="8"/>
      <name val="Arial"/>
      <family val="0"/>
    </font>
    <font>
      <b/>
      <sz val="8.75"/>
      <color indexed="8"/>
      <name val="Arial"/>
      <family val="0"/>
    </font>
    <font>
      <sz val="11.25"/>
      <color indexed="8"/>
      <name val="Arial"/>
      <family val="0"/>
    </font>
    <font>
      <b/>
      <sz val="14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38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36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4" fillId="39" borderId="11" xfId="0" applyFont="1" applyFill="1" applyBorder="1" applyAlignment="1">
      <alignment horizontal="center" vertical="center"/>
    </xf>
    <xf numFmtId="0" fontId="9" fillId="4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left"/>
    </xf>
    <xf numFmtId="0" fontId="0" fillId="41" borderId="16" xfId="0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0" fillId="41" borderId="18" xfId="0" applyFill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24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10" fillId="0" borderId="26" xfId="0" applyFont="1" applyBorder="1" applyAlignment="1" applyProtection="1">
      <alignment/>
      <protection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0" fillId="42" borderId="26" xfId="0" applyFill="1" applyBorder="1" applyAlignment="1">
      <alignment horizontal="center" vertical="center"/>
    </xf>
    <xf numFmtId="0" fontId="0" fillId="42" borderId="27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9" fillId="43" borderId="26" xfId="0" applyFont="1" applyFill="1" applyBorder="1" applyAlignment="1">
      <alignment horizontal="center" vertical="center"/>
    </xf>
    <xf numFmtId="0" fontId="8" fillId="43" borderId="27" xfId="0" applyFont="1" applyFill="1" applyBorder="1" applyAlignment="1">
      <alignment horizontal="center" vertical="center"/>
    </xf>
    <xf numFmtId="0" fontId="8" fillId="43" borderId="11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44" borderId="26" xfId="0" applyFont="1" applyFill="1" applyBorder="1" applyAlignment="1">
      <alignment horizontal="center" vertical="center"/>
    </xf>
    <xf numFmtId="0" fontId="0" fillId="44" borderId="27" xfId="0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 textRotation="90"/>
    </xf>
    <xf numFmtId="0" fontId="0" fillId="0" borderId="0" xfId="0" applyAlignment="1">
      <alignment/>
    </xf>
    <xf numFmtId="0" fontId="0" fillId="0" borderId="0" xfId="0" applyAlignment="1">
      <alignment vertical="center" textRotation="90"/>
    </xf>
    <xf numFmtId="0" fontId="6" fillId="0" borderId="0" xfId="0" applyFont="1" applyAlignment="1">
      <alignment horizontal="left" vertical="center" textRotation="90"/>
    </xf>
    <xf numFmtId="0" fontId="0" fillId="0" borderId="0" xfId="0" applyAlignment="1">
      <alignment horizontal="left" vertical="center" textRotation="90"/>
    </xf>
    <xf numFmtId="0" fontId="4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42" borderId="11" xfId="0" applyFill="1" applyBorder="1" applyAlignment="1">
      <alignment horizontal="center" vertical="center"/>
    </xf>
    <xf numFmtId="0" fontId="0" fillId="44" borderId="11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GPA Trend</a:t>
            </a:r>
          </a:p>
        </c:rich>
      </c:tx>
      <c:layout>
        <c:manualLayout>
          <c:xMode val="factor"/>
          <c:yMode val="factor"/>
          <c:x val="-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9"/>
          <c:y val="0.1175"/>
          <c:w val="0.685"/>
          <c:h val="0.8225"/>
        </c:manualLayout>
      </c:layout>
      <c:lineChart>
        <c:grouping val="standard"/>
        <c:varyColors val="0"/>
        <c:ser>
          <c:idx val="0"/>
          <c:order val="0"/>
          <c:tx>
            <c:v>College GPA Trend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(Sheet1!$G$35,Sheet1!$G$75,Sheet1!$G$115,Sheet1!$G$156,Sheet1!$G$211)</c:f>
              <c:strCache/>
            </c:strRef>
          </c:cat>
          <c:val>
            <c:numRef>
              <c:f>(Sheet1!$G$36,Sheet1!$G$76,Sheet1!$G$116,Sheet1!$G$157,Sheet1!$G$212)</c:f>
              <c:numCache/>
            </c:numRef>
          </c:val>
          <c:smooth val="1"/>
        </c:ser>
        <c:marker val="1"/>
        <c:axId val="6019601"/>
        <c:axId val="54176410"/>
      </c:lineChart>
      <c:catAx>
        <c:axId val="601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76410"/>
        <c:crossesAt val="0"/>
        <c:auto val="1"/>
        <c:lblOffset val="100"/>
        <c:tickLblSkip val="1"/>
        <c:noMultiLvlLbl val="0"/>
      </c:catAx>
      <c:valAx>
        <c:axId val="54176410"/>
        <c:scaling>
          <c:orientation val="minMax"/>
          <c:max val="4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19601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BCPM GPA Trend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"/>
          <c:y val="0.13325"/>
          <c:w val="0.696"/>
          <c:h val="0.809"/>
        </c:manualLayout>
      </c:layout>
      <c:lineChart>
        <c:grouping val="standard"/>
        <c:varyColors val="0"/>
        <c:ser>
          <c:idx val="0"/>
          <c:order val="0"/>
          <c:tx>
            <c:v>College GPA Trend</c:v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(Sheet1!$G$35,Sheet1!$G$75,Sheet1!$G$115,Sheet1!$G$156,Sheet1!$G$211)</c:f>
              <c:strCache/>
            </c:strRef>
          </c:cat>
          <c:val>
            <c:numRef>
              <c:f>(Sheet1!$G$39,Sheet1!$G$79,Sheet1!$G$119,Sheet1!$G$160,Sheet1!$G$215)</c:f>
              <c:numCache/>
            </c:numRef>
          </c:val>
          <c:smooth val="1"/>
        </c:ser>
        <c:marker val="1"/>
        <c:axId val="17825643"/>
        <c:axId val="26213060"/>
      </c:lineChart>
      <c:catAx>
        <c:axId val="1782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13060"/>
        <c:crossesAt val="0"/>
        <c:auto val="1"/>
        <c:lblOffset val="100"/>
        <c:tickLblSkip val="1"/>
        <c:noMultiLvlLbl val="0"/>
      </c:catAx>
      <c:valAx>
        <c:axId val="26213060"/>
        <c:scaling>
          <c:orientation val="minMax"/>
          <c:max val="4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25643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Other GPA Trend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25"/>
          <c:y val="0.12575"/>
          <c:w val="0.69625"/>
          <c:h val="0.8145"/>
        </c:manualLayout>
      </c:layout>
      <c:lineChart>
        <c:grouping val="standard"/>
        <c:varyColors val="0"/>
        <c:ser>
          <c:idx val="0"/>
          <c:order val="0"/>
          <c:tx>
            <c:v>College GPA Trend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(Sheet1!$G$35,Sheet1!$G$75,Sheet1!$G$115,Sheet1!$G$156,Sheet1!$G$211)</c:f>
              <c:strCache/>
            </c:strRef>
          </c:cat>
          <c:val>
            <c:numRef>
              <c:f>(Sheet1!$G$42,Sheet1!$G$82,Sheet1!$G$122,Sheet1!$G$163,Sheet1!$G$218)</c:f>
              <c:numCache/>
            </c:numRef>
          </c:val>
          <c:smooth val="1"/>
        </c:ser>
        <c:marker val="1"/>
        <c:axId val="34590949"/>
        <c:axId val="42883086"/>
      </c:lineChart>
      <c:catAx>
        <c:axId val="34590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83086"/>
        <c:crossesAt val="0"/>
        <c:auto val="1"/>
        <c:lblOffset val="100"/>
        <c:tickLblSkip val="1"/>
        <c:noMultiLvlLbl val="0"/>
      </c:catAx>
      <c:valAx>
        <c:axId val="42883086"/>
        <c:scaling>
          <c:orientation val="minMax"/>
          <c:max val="4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590949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Running GPA Trend</a:t>
            </a:r>
          </a:p>
        </c:rich>
      </c:tx>
      <c:layout>
        <c:manualLayout>
          <c:xMode val="factor"/>
          <c:yMode val="factor"/>
          <c:x val="-0.002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825"/>
          <c:y val="0.10275"/>
          <c:w val="0.59125"/>
          <c:h val="0.83025"/>
        </c:manualLayout>
      </c:layout>
      <c:lineChart>
        <c:grouping val="standard"/>
        <c:varyColors val="0"/>
        <c:ser>
          <c:idx val="0"/>
          <c:order val="0"/>
          <c:tx>
            <c:v>Overall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(Sheet1!$G$35,Sheet1!$G$75,Sheet1!$G$115,Sheet1!$G$156,Sheet1!$G$211)</c:f>
              <c:strCache/>
            </c:strRef>
          </c:cat>
          <c:val>
            <c:numRef>
              <c:f>(Sheet1!$H$36,Sheet1!$H$76,Sheet1!$H$116,Sheet1!$H$157,Sheet1!$H$212)</c:f>
              <c:numCache/>
            </c:numRef>
          </c:val>
          <c:smooth val="1"/>
        </c:ser>
        <c:ser>
          <c:idx val="1"/>
          <c:order val="1"/>
          <c:tx>
            <c:v>BCPM</c:v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(Sheet1!$H$39,Sheet1!$H$79,Sheet1!$H$119,Sheet1!$H$160,Sheet1!$H$215)</c:f>
              <c:numCache/>
            </c:numRef>
          </c:val>
          <c:smooth val="1"/>
        </c:ser>
        <c:ser>
          <c:idx val="2"/>
          <c:order val="2"/>
          <c:tx>
            <c:v>All Other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(Sheet1!$H$42,Sheet1!$H$82,Sheet1!$H$122,Sheet1!$H$163,Sheet1!$H$218)</c:f>
              <c:numCache/>
            </c:numRef>
          </c:val>
          <c:smooth val="1"/>
        </c:ser>
        <c:marker val="1"/>
        <c:axId val="50403455"/>
        <c:axId val="50977912"/>
      </c:lineChart>
      <c:catAx>
        <c:axId val="50403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77912"/>
        <c:crossesAt val="0"/>
        <c:auto val="1"/>
        <c:lblOffset val="100"/>
        <c:tickLblSkip val="1"/>
        <c:noMultiLvlLbl val="0"/>
      </c:catAx>
      <c:valAx>
        <c:axId val="50977912"/>
        <c:scaling>
          <c:orientation val="minMax"/>
          <c:max val="4.2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034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545"/>
          <c:y val="0.949"/>
          <c:w val="0.22125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238</xdr:row>
      <xdr:rowOff>9525</xdr:rowOff>
    </xdr:from>
    <xdr:to>
      <xdr:col>4</xdr:col>
      <xdr:colOff>333375</xdr:colOff>
      <xdr:row>259</xdr:row>
      <xdr:rowOff>333375</xdr:rowOff>
    </xdr:to>
    <xdr:graphicFrame>
      <xdr:nvGraphicFramePr>
        <xdr:cNvPr id="1" name="Chart 2"/>
        <xdr:cNvGraphicFramePr/>
      </xdr:nvGraphicFramePr>
      <xdr:xfrm>
        <a:off x="752475" y="64236600"/>
        <a:ext cx="55721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809625</xdr:colOff>
      <xdr:row>238</xdr:row>
      <xdr:rowOff>19050</xdr:rowOff>
    </xdr:from>
    <xdr:to>
      <xdr:col>7</xdr:col>
      <xdr:colOff>381000</xdr:colOff>
      <xdr:row>260</xdr:row>
      <xdr:rowOff>28575</xdr:rowOff>
    </xdr:to>
    <xdr:graphicFrame>
      <xdr:nvGraphicFramePr>
        <xdr:cNvPr id="2" name="Chart 261"/>
        <xdr:cNvGraphicFramePr/>
      </xdr:nvGraphicFramePr>
      <xdr:xfrm>
        <a:off x="6800850" y="64246125"/>
        <a:ext cx="625792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904875</xdr:colOff>
      <xdr:row>238</xdr:row>
      <xdr:rowOff>28575</xdr:rowOff>
    </xdr:from>
    <xdr:to>
      <xdr:col>15</xdr:col>
      <xdr:colOff>523875</xdr:colOff>
      <xdr:row>260</xdr:row>
      <xdr:rowOff>9525</xdr:rowOff>
    </xdr:to>
    <xdr:graphicFrame>
      <xdr:nvGraphicFramePr>
        <xdr:cNvPr id="3" name="Chart 262"/>
        <xdr:cNvGraphicFramePr/>
      </xdr:nvGraphicFramePr>
      <xdr:xfrm>
        <a:off x="13582650" y="64255650"/>
        <a:ext cx="698182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742950</xdr:colOff>
      <xdr:row>261</xdr:row>
      <xdr:rowOff>47625</xdr:rowOff>
    </xdr:from>
    <xdr:to>
      <xdr:col>8</xdr:col>
      <xdr:colOff>295275</xdr:colOff>
      <xdr:row>300</xdr:row>
      <xdr:rowOff>0</xdr:rowOff>
    </xdr:to>
    <xdr:graphicFrame>
      <xdr:nvGraphicFramePr>
        <xdr:cNvPr id="4" name="Chart 263"/>
        <xdr:cNvGraphicFramePr/>
      </xdr:nvGraphicFramePr>
      <xdr:xfrm>
        <a:off x="742950" y="68179950"/>
        <a:ext cx="14268450" cy="6267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K351"/>
  <sheetViews>
    <sheetView tabSelected="1" zoomScale="65" zoomScaleNormal="65" zoomScalePageLayoutView="0" workbookViewId="0" topLeftCell="A1">
      <selection activeCell="A8" sqref="A8"/>
    </sheetView>
  </sheetViews>
  <sheetFormatPr defaultColWidth="9.140625" defaultRowHeight="12.75"/>
  <cols>
    <col min="1" max="1" width="25.57421875" style="0" customWidth="1"/>
    <col min="2" max="2" width="20.00390625" style="0" customWidth="1"/>
    <col min="3" max="3" width="25.140625" style="0" customWidth="1"/>
    <col min="4" max="4" width="19.140625" style="0" customWidth="1"/>
    <col min="5" max="5" width="45.00390625" style="0" customWidth="1"/>
    <col min="6" max="6" width="24.421875" style="0" customWidth="1"/>
    <col min="7" max="7" width="30.8515625" style="0" customWidth="1"/>
    <col min="8" max="8" width="30.57421875" style="0" customWidth="1"/>
    <col min="9" max="9" width="25.00390625" style="0" bestFit="1" customWidth="1"/>
  </cols>
  <sheetData>
    <row r="3" spans="1:3" ht="20.25">
      <c r="A3" s="66" t="s">
        <v>116</v>
      </c>
      <c r="B3" s="67"/>
      <c r="C3" s="68"/>
    </row>
    <row r="4" ht="12.75">
      <c r="B4" s="65"/>
    </row>
    <row r="5" ht="12.75">
      <c r="B5" t="s">
        <v>115</v>
      </c>
    </row>
    <row r="7" spans="1:8" ht="86.25" customHeight="1">
      <c r="A7" s="21" t="s">
        <v>1</v>
      </c>
      <c r="B7" s="21" t="s">
        <v>100</v>
      </c>
      <c r="C7" s="21" t="s">
        <v>88</v>
      </c>
      <c r="D7" s="21" t="s">
        <v>87</v>
      </c>
      <c r="E7" s="21" t="s">
        <v>101</v>
      </c>
      <c r="F7" s="21" t="s">
        <v>27</v>
      </c>
      <c r="G7" s="16" t="s">
        <v>86</v>
      </c>
      <c r="H7" s="38" t="s">
        <v>111</v>
      </c>
    </row>
    <row r="8" spans="1:8" ht="22.5" customHeight="1">
      <c r="A8" s="46" t="s">
        <v>90</v>
      </c>
      <c r="B8" s="47"/>
      <c r="C8" s="43">
        <f aca="true" t="shared" si="0" ref="C8:C33">IF(B8="",0,VLOOKUP(B8,$A$322:$B$337,2))</f>
        <v>0</v>
      </c>
      <c r="D8" s="47"/>
      <c r="E8" s="43">
        <f>IF(H8=TRUE,IF(D8="",0,VLOOKUP(D8,$D$322:$E$340,2)),D8)</f>
        <v>0</v>
      </c>
      <c r="F8" s="43">
        <f>E8*C8</f>
        <v>0</v>
      </c>
      <c r="G8" s="52" t="b">
        <v>0</v>
      </c>
      <c r="H8" s="53" t="b">
        <v>0</v>
      </c>
    </row>
    <row r="9" spans="1:8" ht="22.5" customHeight="1">
      <c r="A9" s="48" t="s">
        <v>91</v>
      </c>
      <c r="B9" s="49"/>
      <c r="C9" s="44">
        <f t="shared" si="0"/>
        <v>0</v>
      </c>
      <c r="D9" s="49"/>
      <c r="E9" s="44">
        <f aca="true" t="shared" si="1" ref="E9:E33">IF(H9=TRUE,IF(D9="",0,VLOOKUP(D9,$D$322:$E$340,2)),D9)</f>
        <v>0</v>
      </c>
      <c r="F9" s="44">
        <f aca="true" t="shared" si="2" ref="F9:F33">E9*C9</f>
        <v>0</v>
      </c>
      <c r="G9" s="54" t="b">
        <v>0</v>
      </c>
      <c r="H9" s="53" t="b">
        <v>0</v>
      </c>
    </row>
    <row r="10" spans="1:8" ht="22.5" customHeight="1">
      <c r="A10" s="48" t="s">
        <v>92</v>
      </c>
      <c r="B10" s="49"/>
      <c r="C10" s="44">
        <f t="shared" si="0"/>
        <v>0</v>
      </c>
      <c r="D10" s="49"/>
      <c r="E10" s="44">
        <f t="shared" si="1"/>
        <v>0</v>
      </c>
      <c r="F10" s="44">
        <f t="shared" si="2"/>
        <v>0</v>
      </c>
      <c r="G10" s="54" t="b">
        <v>0</v>
      </c>
      <c r="H10" s="53" t="b">
        <v>0</v>
      </c>
    </row>
    <row r="11" spans="1:8" ht="22.5" customHeight="1">
      <c r="A11" s="48" t="s">
        <v>93</v>
      </c>
      <c r="B11" s="49"/>
      <c r="C11" s="44">
        <f t="shared" si="0"/>
        <v>0</v>
      </c>
      <c r="D11" s="49"/>
      <c r="E11" s="44">
        <f t="shared" si="1"/>
        <v>0</v>
      </c>
      <c r="F11" s="44">
        <f t="shared" si="2"/>
        <v>0</v>
      </c>
      <c r="G11" s="54" t="b">
        <v>0</v>
      </c>
      <c r="H11" s="53" t="b">
        <v>0</v>
      </c>
    </row>
    <row r="12" spans="1:8" ht="22.5" customHeight="1">
      <c r="A12" s="48" t="s">
        <v>94</v>
      </c>
      <c r="B12" s="49"/>
      <c r="C12" s="44">
        <f t="shared" si="0"/>
        <v>0</v>
      </c>
      <c r="D12" s="49"/>
      <c r="E12" s="44">
        <f t="shared" si="1"/>
        <v>0</v>
      </c>
      <c r="F12" s="44">
        <f t="shared" si="2"/>
        <v>0</v>
      </c>
      <c r="G12" s="54" t="b">
        <v>0</v>
      </c>
      <c r="H12" s="53" t="b">
        <v>0</v>
      </c>
    </row>
    <row r="13" spans="1:8" ht="22.5" customHeight="1">
      <c r="A13" s="48" t="s">
        <v>95</v>
      </c>
      <c r="B13" s="49"/>
      <c r="C13" s="44">
        <f t="shared" si="0"/>
        <v>0</v>
      </c>
      <c r="D13" s="49"/>
      <c r="E13" s="44">
        <f t="shared" si="1"/>
        <v>0</v>
      </c>
      <c r="F13" s="44">
        <f t="shared" si="2"/>
        <v>0</v>
      </c>
      <c r="G13" s="54" t="b">
        <v>0</v>
      </c>
      <c r="H13" s="53" t="b">
        <v>0</v>
      </c>
    </row>
    <row r="14" spans="1:8" ht="22.5" customHeight="1">
      <c r="A14" s="48" t="s">
        <v>96</v>
      </c>
      <c r="B14" s="49"/>
      <c r="C14" s="44">
        <f t="shared" si="0"/>
        <v>0</v>
      </c>
      <c r="D14" s="49"/>
      <c r="E14" s="44">
        <f t="shared" si="1"/>
        <v>0</v>
      </c>
      <c r="F14" s="44">
        <f t="shared" si="2"/>
        <v>0</v>
      </c>
      <c r="G14" s="54" t="b">
        <v>0</v>
      </c>
      <c r="H14" s="53" t="b">
        <v>0</v>
      </c>
    </row>
    <row r="15" spans="1:8" ht="22.5" customHeight="1">
      <c r="A15" s="48" t="s">
        <v>97</v>
      </c>
      <c r="B15" s="49"/>
      <c r="C15" s="44">
        <f t="shared" si="0"/>
        <v>0</v>
      </c>
      <c r="D15" s="49"/>
      <c r="E15" s="44">
        <f t="shared" si="1"/>
        <v>0</v>
      </c>
      <c r="F15" s="44">
        <f t="shared" si="2"/>
        <v>0</v>
      </c>
      <c r="G15" s="54" t="b">
        <v>0</v>
      </c>
      <c r="H15" s="53" t="b">
        <v>0</v>
      </c>
    </row>
    <row r="16" spans="1:8" ht="22.5" customHeight="1">
      <c r="A16" s="48" t="s">
        <v>15</v>
      </c>
      <c r="B16" s="49"/>
      <c r="C16" s="44">
        <f t="shared" si="0"/>
        <v>0</v>
      </c>
      <c r="D16" s="49"/>
      <c r="E16" s="44">
        <f t="shared" si="1"/>
        <v>0</v>
      </c>
      <c r="F16" s="44">
        <f t="shared" si="2"/>
        <v>0</v>
      </c>
      <c r="G16" s="54" t="b">
        <v>0</v>
      </c>
      <c r="H16" s="53" t="b">
        <v>0</v>
      </c>
    </row>
    <row r="17" spans="1:8" ht="22.5" customHeight="1">
      <c r="A17" s="48" t="s">
        <v>16</v>
      </c>
      <c r="B17" s="49"/>
      <c r="C17" s="44">
        <f t="shared" si="0"/>
        <v>0</v>
      </c>
      <c r="D17" s="49"/>
      <c r="E17" s="44">
        <f t="shared" si="1"/>
        <v>0</v>
      </c>
      <c r="F17" s="44">
        <f t="shared" si="2"/>
        <v>0</v>
      </c>
      <c r="G17" s="54" t="b">
        <v>0</v>
      </c>
      <c r="H17" s="53" t="b">
        <v>0</v>
      </c>
    </row>
    <row r="18" spans="1:8" ht="22.5" customHeight="1">
      <c r="A18" s="48" t="s">
        <v>17</v>
      </c>
      <c r="B18" s="49"/>
      <c r="C18" s="44">
        <f t="shared" si="0"/>
        <v>0</v>
      </c>
      <c r="D18" s="49"/>
      <c r="E18" s="44">
        <f t="shared" si="1"/>
        <v>0</v>
      </c>
      <c r="F18" s="44">
        <f t="shared" si="2"/>
        <v>0</v>
      </c>
      <c r="G18" s="54" t="b">
        <v>0</v>
      </c>
      <c r="H18" s="53" t="b">
        <v>0</v>
      </c>
    </row>
    <row r="19" spans="1:8" ht="22.5" customHeight="1">
      <c r="A19" s="48" t="s">
        <v>18</v>
      </c>
      <c r="B19" s="49"/>
      <c r="C19" s="44">
        <f t="shared" si="0"/>
        <v>0</v>
      </c>
      <c r="D19" s="49"/>
      <c r="E19" s="44">
        <f t="shared" si="1"/>
        <v>0</v>
      </c>
      <c r="F19" s="44">
        <f t="shared" si="2"/>
        <v>0</v>
      </c>
      <c r="G19" s="54" t="b">
        <v>0</v>
      </c>
      <c r="H19" s="53" t="b">
        <v>0</v>
      </c>
    </row>
    <row r="20" spans="1:8" ht="22.5" customHeight="1">
      <c r="A20" s="48" t="s">
        <v>19</v>
      </c>
      <c r="B20" s="49"/>
      <c r="C20" s="44">
        <f t="shared" si="0"/>
        <v>0</v>
      </c>
      <c r="D20" s="49"/>
      <c r="E20" s="44">
        <f t="shared" si="1"/>
        <v>0</v>
      </c>
      <c r="F20" s="44">
        <f t="shared" si="2"/>
        <v>0</v>
      </c>
      <c r="G20" s="54" t="b">
        <v>0</v>
      </c>
      <c r="H20" s="53" t="b">
        <v>0</v>
      </c>
    </row>
    <row r="21" spans="1:8" ht="22.5" customHeight="1">
      <c r="A21" s="48" t="s">
        <v>20</v>
      </c>
      <c r="B21" s="49"/>
      <c r="C21" s="44">
        <f t="shared" si="0"/>
        <v>0</v>
      </c>
      <c r="D21" s="49"/>
      <c r="E21" s="44">
        <f t="shared" si="1"/>
        <v>0</v>
      </c>
      <c r="F21" s="44">
        <f t="shared" si="2"/>
        <v>0</v>
      </c>
      <c r="G21" s="54" t="b">
        <v>0</v>
      </c>
      <c r="H21" s="53" t="b">
        <v>0</v>
      </c>
    </row>
    <row r="22" spans="1:8" ht="22.5" customHeight="1">
      <c r="A22" s="48" t="s">
        <v>21</v>
      </c>
      <c r="B22" s="49"/>
      <c r="C22" s="44">
        <f t="shared" si="0"/>
        <v>0</v>
      </c>
      <c r="D22" s="49"/>
      <c r="E22" s="44">
        <f t="shared" si="1"/>
        <v>0</v>
      </c>
      <c r="F22" s="44">
        <f t="shared" si="2"/>
        <v>0</v>
      </c>
      <c r="G22" s="54" t="b">
        <v>0</v>
      </c>
      <c r="H22" s="53" t="b">
        <v>0</v>
      </c>
    </row>
    <row r="23" spans="1:8" ht="22.5" customHeight="1">
      <c r="A23" s="48" t="s">
        <v>22</v>
      </c>
      <c r="B23" s="49"/>
      <c r="C23" s="44">
        <f t="shared" si="0"/>
        <v>0</v>
      </c>
      <c r="D23" s="49"/>
      <c r="E23" s="44">
        <f t="shared" si="1"/>
        <v>0</v>
      </c>
      <c r="F23" s="44">
        <f t="shared" si="2"/>
        <v>0</v>
      </c>
      <c r="G23" s="54" t="b">
        <v>0</v>
      </c>
      <c r="H23" s="53" t="b">
        <v>0</v>
      </c>
    </row>
    <row r="24" spans="1:8" ht="22.5" customHeight="1">
      <c r="A24" s="48" t="s">
        <v>23</v>
      </c>
      <c r="B24" s="49"/>
      <c r="C24" s="44">
        <f t="shared" si="0"/>
        <v>0</v>
      </c>
      <c r="D24" s="49"/>
      <c r="E24" s="44">
        <f t="shared" si="1"/>
        <v>0</v>
      </c>
      <c r="F24" s="44">
        <f t="shared" si="2"/>
        <v>0</v>
      </c>
      <c r="G24" s="54" t="b">
        <v>0</v>
      </c>
      <c r="H24" s="53" t="b">
        <v>0</v>
      </c>
    </row>
    <row r="25" spans="1:8" ht="22.5" customHeight="1">
      <c r="A25" s="48" t="s">
        <v>24</v>
      </c>
      <c r="B25" s="49"/>
      <c r="C25" s="44">
        <f t="shared" si="0"/>
        <v>0</v>
      </c>
      <c r="D25" s="49"/>
      <c r="E25" s="44">
        <f t="shared" si="1"/>
        <v>0</v>
      </c>
      <c r="F25" s="44">
        <f t="shared" si="2"/>
        <v>0</v>
      </c>
      <c r="G25" s="54" t="b">
        <v>0</v>
      </c>
      <c r="H25" s="53" t="b">
        <v>0</v>
      </c>
    </row>
    <row r="26" spans="1:8" ht="22.5" customHeight="1">
      <c r="A26" s="48" t="s">
        <v>25</v>
      </c>
      <c r="B26" s="49"/>
      <c r="C26" s="44">
        <f t="shared" si="0"/>
        <v>0</v>
      </c>
      <c r="D26" s="49"/>
      <c r="E26" s="44">
        <f t="shared" si="1"/>
        <v>0</v>
      </c>
      <c r="F26" s="44">
        <f t="shared" si="2"/>
        <v>0</v>
      </c>
      <c r="G26" s="54" t="b">
        <v>0</v>
      </c>
      <c r="H26" s="53" t="b">
        <v>0</v>
      </c>
    </row>
    <row r="27" spans="1:8" ht="22.5" customHeight="1">
      <c r="A27" s="48" t="s">
        <v>26</v>
      </c>
      <c r="B27" s="49"/>
      <c r="C27" s="44">
        <f t="shared" si="0"/>
        <v>0</v>
      </c>
      <c r="D27" s="49"/>
      <c r="E27" s="44">
        <f t="shared" si="1"/>
        <v>0</v>
      </c>
      <c r="F27" s="44">
        <f t="shared" si="2"/>
        <v>0</v>
      </c>
      <c r="G27" s="54" t="b">
        <v>0</v>
      </c>
      <c r="H27" s="53" t="b">
        <v>0</v>
      </c>
    </row>
    <row r="28" spans="1:8" ht="22.5" customHeight="1">
      <c r="A28" s="48" t="s">
        <v>31</v>
      </c>
      <c r="B28" s="49"/>
      <c r="C28" s="44">
        <f t="shared" si="0"/>
        <v>0</v>
      </c>
      <c r="D28" s="49"/>
      <c r="E28" s="44">
        <f t="shared" si="1"/>
        <v>0</v>
      </c>
      <c r="F28" s="44">
        <f t="shared" si="2"/>
        <v>0</v>
      </c>
      <c r="G28" s="54" t="b">
        <v>0</v>
      </c>
      <c r="H28" s="53" t="b">
        <v>0</v>
      </c>
    </row>
    <row r="29" spans="1:8" ht="22.5" customHeight="1">
      <c r="A29" s="48" t="s">
        <v>32</v>
      </c>
      <c r="B29" s="49"/>
      <c r="C29" s="44">
        <f t="shared" si="0"/>
        <v>0</v>
      </c>
      <c r="D29" s="49"/>
      <c r="E29" s="44">
        <f t="shared" si="1"/>
        <v>0</v>
      </c>
      <c r="F29" s="44">
        <f t="shared" si="2"/>
        <v>0</v>
      </c>
      <c r="G29" s="54" t="b">
        <v>0</v>
      </c>
      <c r="H29" s="53" t="b">
        <v>0</v>
      </c>
    </row>
    <row r="30" spans="1:8" ht="22.5" customHeight="1">
      <c r="A30" s="48" t="s">
        <v>33</v>
      </c>
      <c r="B30" s="49"/>
      <c r="C30" s="44">
        <f t="shared" si="0"/>
        <v>0</v>
      </c>
      <c r="D30" s="49"/>
      <c r="E30" s="44">
        <f t="shared" si="1"/>
        <v>0</v>
      </c>
      <c r="F30" s="44">
        <f t="shared" si="2"/>
        <v>0</v>
      </c>
      <c r="G30" s="55" t="b">
        <v>0</v>
      </c>
      <c r="H30" s="53" t="b">
        <v>0</v>
      </c>
    </row>
    <row r="31" spans="1:8" ht="22.5" customHeight="1">
      <c r="A31" s="48" t="s">
        <v>34</v>
      </c>
      <c r="B31" s="49"/>
      <c r="C31" s="44">
        <f t="shared" si="0"/>
        <v>0</v>
      </c>
      <c r="D31" s="49"/>
      <c r="E31" s="44">
        <f t="shared" si="1"/>
        <v>0</v>
      </c>
      <c r="F31" s="44">
        <f t="shared" si="2"/>
        <v>0</v>
      </c>
      <c r="G31" s="54" t="b">
        <v>0</v>
      </c>
      <c r="H31" s="53" t="b">
        <v>0</v>
      </c>
    </row>
    <row r="32" spans="1:8" ht="22.5" customHeight="1">
      <c r="A32" s="48" t="s">
        <v>35</v>
      </c>
      <c r="B32" s="49"/>
      <c r="C32" s="44">
        <f t="shared" si="0"/>
        <v>0</v>
      </c>
      <c r="D32" s="49"/>
      <c r="E32" s="44">
        <f t="shared" si="1"/>
        <v>0</v>
      </c>
      <c r="F32" s="44">
        <f t="shared" si="2"/>
        <v>0</v>
      </c>
      <c r="G32" s="54" t="b">
        <v>0</v>
      </c>
      <c r="H32" s="53" t="b">
        <v>0</v>
      </c>
    </row>
    <row r="33" spans="1:8" ht="22.5" customHeight="1">
      <c r="A33" s="50" t="s">
        <v>36</v>
      </c>
      <c r="B33" s="51"/>
      <c r="C33" s="45">
        <f t="shared" si="0"/>
        <v>0</v>
      </c>
      <c r="D33" s="51"/>
      <c r="E33" s="45">
        <f t="shared" si="1"/>
        <v>0</v>
      </c>
      <c r="F33" s="45">
        <f t="shared" si="2"/>
        <v>0</v>
      </c>
      <c r="G33" s="56" t="b">
        <v>0</v>
      </c>
      <c r="H33" s="57" t="b">
        <v>0</v>
      </c>
    </row>
    <row r="34" ht="22.5" customHeight="1">
      <c r="B34" s="2"/>
    </row>
    <row r="35" spans="2:8" ht="25.5" customHeight="1">
      <c r="B35" s="2"/>
      <c r="D35" s="83" t="s">
        <v>65</v>
      </c>
      <c r="E35" s="21" t="s">
        <v>28</v>
      </c>
      <c r="F35" s="21" t="s">
        <v>29</v>
      </c>
      <c r="G35" s="21" t="s">
        <v>103</v>
      </c>
      <c r="H35" s="21" t="s">
        <v>82</v>
      </c>
    </row>
    <row r="36" spans="2:8" ht="15.75" customHeight="1">
      <c r="B36" s="2"/>
      <c r="D36" s="84"/>
      <c r="E36" s="6">
        <f>SUM(E8:E33)</f>
        <v>0</v>
      </c>
      <c r="F36" s="6">
        <f>SUM(F8:F33)</f>
        <v>0</v>
      </c>
      <c r="G36" s="6">
        <f>F36/IF(E36=0,1,E36)</f>
        <v>0</v>
      </c>
      <c r="H36" s="15">
        <f>G36</f>
        <v>0</v>
      </c>
    </row>
    <row r="37" spans="2:7" ht="15.75" customHeight="1">
      <c r="B37" s="31"/>
      <c r="D37" s="84"/>
      <c r="E37" s="5"/>
      <c r="F37" s="5"/>
      <c r="G37" s="5"/>
    </row>
    <row r="38" spans="2:8" ht="25.5" customHeight="1">
      <c r="B38" s="29"/>
      <c r="D38" s="84"/>
      <c r="E38" s="16" t="s">
        <v>52</v>
      </c>
      <c r="F38" s="16" t="s">
        <v>53</v>
      </c>
      <c r="G38" s="16" t="s">
        <v>54</v>
      </c>
      <c r="H38" s="16" t="s">
        <v>83</v>
      </c>
    </row>
    <row r="39" spans="2:8" ht="15.75" customHeight="1">
      <c r="B39" s="30"/>
      <c r="D39" s="84"/>
      <c r="E39" s="19">
        <f>SUMIF($G$8:$G$33,TRUE,$E$8:$E$33)</f>
        <v>0</v>
      </c>
      <c r="F39" s="20">
        <f>SUMIF($G$8:$G$33,TRUE,$F$8:$F$33)</f>
        <v>0</v>
      </c>
      <c r="G39" s="20">
        <f>F39/IF(E39=0,1,E39)</f>
        <v>0</v>
      </c>
      <c r="H39" s="15">
        <f>G39</f>
        <v>0</v>
      </c>
    </row>
    <row r="40" spans="1:11" ht="12.75">
      <c r="A40" s="3"/>
      <c r="B40" s="27"/>
      <c r="C40" s="3"/>
      <c r="D40" s="84"/>
      <c r="E40" s="3"/>
      <c r="F40" s="3"/>
      <c r="G40" s="3"/>
      <c r="H40" s="3"/>
      <c r="K40" s="24"/>
    </row>
    <row r="41" spans="1:8" ht="25.5" customHeight="1">
      <c r="A41" s="7"/>
      <c r="B41" s="7"/>
      <c r="C41" s="7"/>
      <c r="D41" s="84"/>
      <c r="E41" s="17" t="s">
        <v>55</v>
      </c>
      <c r="F41" s="17" t="s">
        <v>56</v>
      </c>
      <c r="G41" s="18" t="s">
        <v>59</v>
      </c>
      <c r="H41" s="17" t="s">
        <v>84</v>
      </c>
    </row>
    <row r="42" spans="1:8" ht="15.75" customHeight="1">
      <c r="A42" s="7"/>
      <c r="B42" s="7"/>
      <c r="C42" s="7"/>
      <c r="D42" s="84"/>
      <c r="E42" s="15">
        <f>E36-E39</f>
        <v>0</v>
      </c>
      <c r="F42" s="15">
        <f>F36-F39</f>
        <v>0</v>
      </c>
      <c r="G42" s="19">
        <f>F42/IF(E42=0,1,E42)</f>
        <v>0</v>
      </c>
      <c r="H42" s="15">
        <f>G42</f>
        <v>0</v>
      </c>
    </row>
    <row r="43" spans="1:8" ht="12.75">
      <c r="A43" s="7"/>
      <c r="B43" s="7"/>
      <c r="C43" s="7"/>
      <c r="D43" s="7"/>
      <c r="E43" s="7"/>
      <c r="F43" s="7"/>
      <c r="G43" s="3"/>
      <c r="H43" s="3"/>
    </row>
    <row r="44" spans="1:8" ht="12.75">
      <c r="A44" s="7"/>
      <c r="B44" s="7"/>
      <c r="C44" s="7"/>
      <c r="D44" s="7"/>
      <c r="E44" s="7"/>
      <c r="F44" s="7"/>
      <c r="G44" s="3"/>
      <c r="H44" s="3"/>
    </row>
    <row r="45" spans="1:8" ht="12.75">
      <c r="A45" s="5"/>
      <c r="B45" s="5"/>
      <c r="C45" s="5"/>
      <c r="D45" s="5"/>
      <c r="E45" s="5"/>
      <c r="F45" s="5"/>
      <c r="G45" s="3"/>
      <c r="H45" s="3"/>
    </row>
    <row r="47" spans="1:8" ht="86.25" customHeight="1">
      <c r="A47" s="22" t="s">
        <v>39</v>
      </c>
      <c r="B47" s="22" t="s">
        <v>100</v>
      </c>
      <c r="C47" s="22" t="s">
        <v>89</v>
      </c>
      <c r="D47" s="22" t="s">
        <v>87</v>
      </c>
      <c r="E47" s="22" t="s">
        <v>102</v>
      </c>
      <c r="F47" s="22" t="s">
        <v>27</v>
      </c>
      <c r="G47" s="16" t="s">
        <v>64</v>
      </c>
      <c r="H47" s="38" t="s">
        <v>111</v>
      </c>
    </row>
    <row r="48" spans="1:8" ht="22.5" customHeight="1">
      <c r="A48" s="46" t="s">
        <v>90</v>
      </c>
      <c r="B48" s="47"/>
      <c r="C48" s="43">
        <f aca="true" t="shared" si="3" ref="C48:C73">IF(B48="",0,VLOOKUP(B48,$A$322:$B$337,2))</f>
        <v>0</v>
      </c>
      <c r="D48" s="60"/>
      <c r="E48" s="43">
        <f aca="true" t="shared" si="4" ref="E48:E73">IF(H48=TRUE,IF(D48="",0,VLOOKUP(D48,$D$322:$E$340,2)),D48)</f>
        <v>0</v>
      </c>
      <c r="F48" s="43">
        <f aca="true" t="shared" si="5" ref="F48:F73">E48*C48</f>
        <v>0</v>
      </c>
      <c r="G48" s="63" t="b">
        <v>0</v>
      </c>
      <c r="H48" s="53" t="b">
        <v>0</v>
      </c>
    </row>
    <row r="49" spans="1:8" ht="22.5" customHeight="1">
      <c r="A49" s="48" t="s">
        <v>91</v>
      </c>
      <c r="B49" s="49"/>
      <c r="C49" s="44">
        <f t="shared" si="3"/>
        <v>0</v>
      </c>
      <c r="D49" s="61"/>
      <c r="E49" s="44">
        <f t="shared" si="4"/>
        <v>0</v>
      </c>
      <c r="F49" s="44">
        <f t="shared" si="5"/>
        <v>0</v>
      </c>
      <c r="G49" s="53" t="b">
        <v>0</v>
      </c>
      <c r="H49" s="53" t="b">
        <v>0</v>
      </c>
    </row>
    <row r="50" spans="1:8" ht="22.5" customHeight="1">
      <c r="A50" s="48" t="s">
        <v>92</v>
      </c>
      <c r="B50" s="49"/>
      <c r="C50" s="44">
        <f t="shared" si="3"/>
        <v>0</v>
      </c>
      <c r="D50" s="61"/>
      <c r="E50" s="44">
        <f t="shared" si="4"/>
        <v>0</v>
      </c>
      <c r="F50" s="44">
        <f t="shared" si="5"/>
        <v>0</v>
      </c>
      <c r="G50" s="53" t="b">
        <v>0</v>
      </c>
      <c r="H50" s="53" t="b">
        <v>0</v>
      </c>
    </row>
    <row r="51" spans="1:8" ht="22.5" customHeight="1">
      <c r="A51" s="48" t="s">
        <v>93</v>
      </c>
      <c r="B51" s="49"/>
      <c r="C51" s="44">
        <f t="shared" si="3"/>
        <v>0</v>
      </c>
      <c r="D51" s="61"/>
      <c r="E51" s="44">
        <f t="shared" si="4"/>
        <v>0</v>
      </c>
      <c r="F51" s="44">
        <f t="shared" si="5"/>
        <v>0</v>
      </c>
      <c r="G51" s="53" t="b">
        <v>0</v>
      </c>
      <c r="H51" s="53" t="b">
        <v>0</v>
      </c>
    </row>
    <row r="52" spans="1:8" ht="22.5" customHeight="1">
      <c r="A52" s="48" t="s">
        <v>94</v>
      </c>
      <c r="B52" s="49"/>
      <c r="C52" s="44">
        <f t="shared" si="3"/>
        <v>0</v>
      </c>
      <c r="D52" s="61"/>
      <c r="E52" s="44">
        <f t="shared" si="4"/>
        <v>0</v>
      </c>
      <c r="F52" s="44">
        <f t="shared" si="5"/>
        <v>0</v>
      </c>
      <c r="G52" s="53" t="b">
        <v>0</v>
      </c>
      <c r="H52" s="53" t="b">
        <v>0</v>
      </c>
    </row>
    <row r="53" spans="1:8" ht="22.5" customHeight="1">
      <c r="A53" s="48" t="s">
        <v>95</v>
      </c>
      <c r="B53" s="49"/>
      <c r="C53" s="44">
        <f t="shared" si="3"/>
        <v>0</v>
      </c>
      <c r="D53" s="61"/>
      <c r="E53" s="44">
        <f t="shared" si="4"/>
        <v>0</v>
      </c>
      <c r="F53" s="44">
        <f t="shared" si="5"/>
        <v>0</v>
      </c>
      <c r="G53" s="53" t="b">
        <v>0</v>
      </c>
      <c r="H53" s="53" t="b">
        <v>0</v>
      </c>
    </row>
    <row r="54" spans="1:8" ht="22.5" customHeight="1">
      <c r="A54" s="48" t="s">
        <v>96</v>
      </c>
      <c r="B54" s="49"/>
      <c r="C54" s="44">
        <f t="shared" si="3"/>
        <v>0</v>
      </c>
      <c r="D54" s="61"/>
      <c r="E54" s="44">
        <f t="shared" si="4"/>
        <v>0</v>
      </c>
      <c r="F54" s="44">
        <f t="shared" si="5"/>
        <v>0</v>
      </c>
      <c r="G54" s="53" t="b">
        <v>0</v>
      </c>
      <c r="H54" s="53" t="b">
        <v>0</v>
      </c>
    </row>
    <row r="55" spans="1:8" ht="22.5" customHeight="1">
      <c r="A55" s="48" t="s">
        <v>97</v>
      </c>
      <c r="B55" s="49"/>
      <c r="C55" s="44">
        <f t="shared" si="3"/>
        <v>0</v>
      </c>
      <c r="D55" s="61"/>
      <c r="E55" s="44">
        <f t="shared" si="4"/>
        <v>0</v>
      </c>
      <c r="F55" s="44">
        <f t="shared" si="5"/>
        <v>0</v>
      </c>
      <c r="G55" s="53" t="b">
        <v>0</v>
      </c>
      <c r="H55" s="53" t="b">
        <v>0</v>
      </c>
    </row>
    <row r="56" spans="1:8" ht="22.5" customHeight="1">
      <c r="A56" s="48" t="s">
        <v>15</v>
      </c>
      <c r="B56" s="49"/>
      <c r="C56" s="44">
        <f t="shared" si="3"/>
        <v>0</v>
      </c>
      <c r="D56" s="61"/>
      <c r="E56" s="44">
        <f t="shared" si="4"/>
        <v>0</v>
      </c>
      <c r="F56" s="44">
        <f t="shared" si="5"/>
        <v>0</v>
      </c>
      <c r="G56" s="53"/>
      <c r="H56" s="53" t="b">
        <v>0</v>
      </c>
    </row>
    <row r="57" spans="1:8" ht="22.5" customHeight="1">
      <c r="A57" s="48" t="s">
        <v>16</v>
      </c>
      <c r="B57" s="49"/>
      <c r="C57" s="44">
        <f t="shared" si="3"/>
        <v>0</v>
      </c>
      <c r="D57" s="61"/>
      <c r="E57" s="44">
        <f t="shared" si="4"/>
        <v>0</v>
      </c>
      <c r="F57" s="44">
        <f t="shared" si="5"/>
        <v>0</v>
      </c>
      <c r="G57" s="53"/>
      <c r="H57" s="53" t="b">
        <v>0</v>
      </c>
    </row>
    <row r="58" spans="1:8" ht="22.5" customHeight="1">
      <c r="A58" s="48" t="s">
        <v>17</v>
      </c>
      <c r="B58" s="49"/>
      <c r="C58" s="44">
        <f t="shared" si="3"/>
        <v>0</v>
      </c>
      <c r="D58" s="61"/>
      <c r="E58" s="44">
        <f t="shared" si="4"/>
        <v>0</v>
      </c>
      <c r="F58" s="44">
        <f t="shared" si="5"/>
        <v>0</v>
      </c>
      <c r="G58" s="53" t="b">
        <v>0</v>
      </c>
      <c r="H58" s="53" t="b">
        <v>0</v>
      </c>
    </row>
    <row r="59" spans="1:8" ht="22.5" customHeight="1">
      <c r="A59" s="48" t="s">
        <v>18</v>
      </c>
      <c r="B59" s="49"/>
      <c r="C59" s="44">
        <f t="shared" si="3"/>
        <v>0</v>
      </c>
      <c r="D59" s="61"/>
      <c r="E59" s="44">
        <f t="shared" si="4"/>
        <v>0</v>
      </c>
      <c r="F59" s="44">
        <f t="shared" si="5"/>
        <v>0</v>
      </c>
      <c r="G59" s="53"/>
      <c r="H59" s="53" t="b">
        <v>0</v>
      </c>
    </row>
    <row r="60" spans="1:8" ht="22.5" customHeight="1">
      <c r="A60" s="48" t="s">
        <v>19</v>
      </c>
      <c r="B60" s="49"/>
      <c r="C60" s="44">
        <f t="shared" si="3"/>
        <v>0</v>
      </c>
      <c r="D60" s="61"/>
      <c r="E60" s="44">
        <f t="shared" si="4"/>
        <v>0</v>
      </c>
      <c r="F60" s="44">
        <f t="shared" si="5"/>
        <v>0</v>
      </c>
      <c r="G60" s="53"/>
      <c r="H60" s="53" t="b">
        <v>0</v>
      </c>
    </row>
    <row r="61" spans="1:8" ht="22.5" customHeight="1">
      <c r="A61" s="48" t="s">
        <v>20</v>
      </c>
      <c r="B61" s="49"/>
      <c r="C61" s="44">
        <f t="shared" si="3"/>
        <v>0</v>
      </c>
      <c r="D61" s="61"/>
      <c r="E61" s="44">
        <f t="shared" si="4"/>
        <v>0</v>
      </c>
      <c r="F61" s="44">
        <f t="shared" si="5"/>
        <v>0</v>
      </c>
      <c r="G61" s="53"/>
      <c r="H61" s="53" t="b">
        <v>0</v>
      </c>
    </row>
    <row r="62" spans="1:8" ht="22.5" customHeight="1">
      <c r="A62" s="58" t="s">
        <v>21</v>
      </c>
      <c r="B62" s="49"/>
      <c r="C62" s="44">
        <f t="shared" si="3"/>
        <v>0</v>
      </c>
      <c r="D62" s="61"/>
      <c r="E62" s="44">
        <f t="shared" si="4"/>
        <v>0</v>
      </c>
      <c r="F62" s="44">
        <f t="shared" si="5"/>
        <v>0</v>
      </c>
      <c r="G62" s="53"/>
      <c r="H62" s="53" t="b">
        <v>0</v>
      </c>
    </row>
    <row r="63" spans="1:8" ht="22.5" customHeight="1">
      <c r="A63" s="58" t="s">
        <v>22</v>
      </c>
      <c r="B63" s="49"/>
      <c r="C63" s="44">
        <f t="shared" si="3"/>
        <v>0</v>
      </c>
      <c r="D63" s="61"/>
      <c r="E63" s="44">
        <f t="shared" si="4"/>
        <v>0</v>
      </c>
      <c r="F63" s="44">
        <f t="shared" si="5"/>
        <v>0</v>
      </c>
      <c r="G63" s="53"/>
      <c r="H63" s="53" t="b">
        <v>0</v>
      </c>
    </row>
    <row r="64" spans="1:8" ht="22.5" customHeight="1">
      <c r="A64" s="58" t="s">
        <v>23</v>
      </c>
      <c r="B64" s="49"/>
      <c r="C64" s="44">
        <f t="shared" si="3"/>
        <v>0</v>
      </c>
      <c r="D64" s="61"/>
      <c r="E64" s="44">
        <f t="shared" si="4"/>
        <v>0</v>
      </c>
      <c r="F64" s="44">
        <f t="shared" si="5"/>
        <v>0</v>
      </c>
      <c r="G64" s="53"/>
      <c r="H64" s="53" t="b">
        <v>0</v>
      </c>
    </row>
    <row r="65" spans="1:8" ht="22.5" customHeight="1">
      <c r="A65" s="58" t="s">
        <v>24</v>
      </c>
      <c r="B65" s="49"/>
      <c r="C65" s="44">
        <f t="shared" si="3"/>
        <v>0</v>
      </c>
      <c r="D65" s="61"/>
      <c r="E65" s="44">
        <f t="shared" si="4"/>
        <v>0</v>
      </c>
      <c r="F65" s="44">
        <f t="shared" si="5"/>
        <v>0</v>
      </c>
      <c r="G65" s="53"/>
      <c r="H65" s="53" t="b">
        <v>0</v>
      </c>
    </row>
    <row r="66" spans="1:8" ht="22.5" customHeight="1">
      <c r="A66" s="58" t="s">
        <v>25</v>
      </c>
      <c r="B66" s="49"/>
      <c r="C66" s="44">
        <f t="shared" si="3"/>
        <v>0</v>
      </c>
      <c r="D66" s="61"/>
      <c r="E66" s="44">
        <f t="shared" si="4"/>
        <v>0</v>
      </c>
      <c r="F66" s="44">
        <f t="shared" si="5"/>
        <v>0</v>
      </c>
      <c r="G66" s="53"/>
      <c r="H66" s="53" t="b">
        <v>0</v>
      </c>
    </row>
    <row r="67" spans="1:8" ht="22.5" customHeight="1">
      <c r="A67" s="58" t="s">
        <v>26</v>
      </c>
      <c r="B67" s="49"/>
      <c r="C67" s="44">
        <f t="shared" si="3"/>
        <v>0</v>
      </c>
      <c r="D67" s="61"/>
      <c r="E67" s="44">
        <f t="shared" si="4"/>
        <v>0</v>
      </c>
      <c r="F67" s="44">
        <f t="shared" si="5"/>
        <v>0</v>
      </c>
      <c r="G67" s="53" t="b">
        <v>0</v>
      </c>
      <c r="H67" s="53" t="b">
        <v>0</v>
      </c>
    </row>
    <row r="68" spans="1:8" ht="22.5" customHeight="1">
      <c r="A68" s="58" t="s">
        <v>31</v>
      </c>
      <c r="B68" s="49"/>
      <c r="C68" s="44">
        <f t="shared" si="3"/>
        <v>0</v>
      </c>
      <c r="D68" s="61"/>
      <c r="E68" s="44">
        <f t="shared" si="4"/>
        <v>0</v>
      </c>
      <c r="F68" s="44">
        <f t="shared" si="5"/>
        <v>0</v>
      </c>
      <c r="G68" s="53"/>
      <c r="H68" s="53" t="b">
        <v>0</v>
      </c>
    </row>
    <row r="69" spans="1:8" ht="22.5" customHeight="1">
      <c r="A69" s="58" t="s">
        <v>32</v>
      </c>
      <c r="B69" s="49"/>
      <c r="C69" s="44">
        <f t="shared" si="3"/>
        <v>0</v>
      </c>
      <c r="D69" s="61"/>
      <c r="E69" s="44">
        <f t="shared" si="4"/>
        <v>0</v>
      </c>
      <c r="F69" s="44">
        <f t="shared" si="5"/>
        <v>0</v>
      </c>
      <c r="G69" s="53"/>
      <c r="H69" s="53" t="b">
        <v>0</v>
      </c>
    </row>
    <row r="70" spans="1:8" ht="22.5" customHeight="1">
      <c r="A70" s="58" t="s">
        <v>33</v>
      </c>
      <c r="B70" s="49"/>
      <c r="C70" s="44">
        <f t="shared" si="3"/>
        <v>0</v>
      </c>
      <c r="D70" s="61"/>
      <c r="E70" s="44">
        <f t="shared" si="4"/>
        <v>0</v>
      </c>
      <c r="F70" s="44">
        <f t="shared" si="5"/>
        <v>0</v>
      </c>
      <c r="G70" s="64"/>
      <c r="H70" s="53" t="b">
        <v>0</v>
      </c>
    </row>
    <row r="71" spans="1:8" ht="22.5" customHeight="1">
      <c r="A71" s="58" t="s">
        <v>34</v>
      </c>
      <c r="B71" s="49"/>
      <c r="C71" s="44">
        <f t="shared" si="3"/>
        <v>0</v>
      </c>
      <c r="D71" s="61"/>
      <c r="E71" s="44">
        <f t="shared" si="4"/>
        <v>0</v>
      </c>
      <c r="F71" s="44">
        <f t="shared" si="5"/>
        <v>0</v>
      </c>
      <c r="G71" s="53"/>
      <c r="H71" s="53" t="b">
        <v>0</v>
      </c>
    </row>
    <row r="72" spans="1:8" ht="22.5" customHeight="1">
      <c r="A72" s="58" t="s">
        <v>35</v>
      </c>
      <c r="B72" s="49"/>
      <c r="C72" s="44">
        <f t="shared" si="3"/>
        <v>0</v>
      </c>
      <c r="D72" s="61"/>
      <c r="E72" s="44">
        <f t="shared" si="4"/>
        <v>0</v>
      </c>
      <c r="F72" s="44">
        <f t="shared" si="5"/>
        <v>0</v>
      </c>
      <c r="G72" s="53" t="b">
        <v>0</v>
      </c>
      <c r="H72" s="53" t="b">
        <v>0</v>
      </c>
    </row>
    <row r="73" spans="1:8" ht="22.5" customHeight="1">
      <c r="A73" s="59" t="s">
        <v>36</v>
      </c>
      <c r="B73" s="51"/>
      <c r="C73" s="45">
        <f t="shared" si="3"/>
        <v>0</v>
      </c>
      <c r="D73" s="62"/>
      <c r="E73" s="45">
        <f t="shared" si="4"/>
        <v>0</v>
      </c>
      <c r="F73" s="45">
        <f t="shared" si="5"/>
        <v>0</v>
      </c>
      <c r="G73" s="57" t="b">
        <v>0</v>
      </c>
      <c r="H73" s="57" t="b">
        <v>0</v>
      </c>
    </row>
    <row r="74" ht="22.5" customHeight="1">
      <c r="B74" s="2"/>
    </row>
    <row r="75" spans="2:8" ht="25.5" customHeight="1">
      <c r="B75" s="2"/>
      <c r="D75" s="83" t="s">
        <v>66</v>
      </c>
      <c r="E75" s="22" t="s">
        <v>28</v>
      </c>
      <c r="F75" s="22" t="s">
        <v>44</v>
      </c>
      <c r="G75" s="22" t="s">
        <v>104</v>
      </c>
      <c r="H75" s="32" t="s">
        <v>82</v>
      </c>
    </row>
    <row r="76" spans="2:8" ht="15.75" customHeight="1">
      <c r="B76" s="2"/>
      <c r="D76" s="85"/>
      <c r="E76" s="6">
        <f>SUM(E48:E73)</f>
        <v>0</v>
      </c>
      <c r="F76" s="6">
        <f>SUM(F48:F73)</f>
        <v>0</v>
      </c>
      <c r="G76" s="6">
        <f>F76/IF(E76=0,1,E76)</f>
        <v>0</v>
      </c>
      <c r="H76" s="20">
        <f>(F36+F76)/IF((E76+E36)=0,1,(E76+E36))</f>
        <v>0</v>
      </c>
    </row>
    <row r="77" spans="2:8" ht="12.75">
      <c r="B77" s="31"/>
      <c r="D77" s="85"/>
      <c r="E77" s="5"/>
      <c r="F77" s="5"/>
      <c r="G77" s="5"/>
      <c r="H77" s="14"/>
    </row>
    <row r="78" spans="2:8" ht="25.5" customHeight="1">
      <c r="B78" s="29"/>
      <c r="D78" s="85"/>
      <c r="E78" s="16" t="s">
        <v>52</v>
      </c>
      <c r="F78" s="16" t="s">
        <v>53</v>
      </c>
      <c r="G78" s="16" t="s">
        <v>57</v>
      </c>
      <c r="H78" s="33" t="s">
        <v>83</v>
      </c>
    </row>
    <row r="79" spans="2:8" ht="15.75" customHeight="1">
      <c r="B79" s="30"/>
      <c r="D79" s="85"/>
      <c r="E79" s="19">
        <f>SUMIF($G$48:$G$73,TRUE,$E$48:$E$73)</f>
        <v>0</v>
      </c>
      <c r="F79" s="20">
        <f>SUMIF($G$48:$G$73,TRUE,$F$48:$F$73)</f>
        <v>0</v>
      </c>
      <c r="G79" s="6">
        <f>F79/IF(E79=0,1,E79)</f>
        <v>0</v>
      </c>
      <c r="H79" s="20">
        <f>(F39+F79)/IF((E79+E39)=0,1,(E79+E39))</f>
        <v>0</v>
      </c>
    </row>
    <row r="80" spans="2:8" ht="12.75">
      <c r="B80" s="27"/>
      <c r="D80" s="85"/>
      <c r="E80" s="3"/>
      <c r="F80" s="3"/>
      <c r="G80" s="3"/>
      <c r="H80" s="14"/>
    </row>
    <row r="81" spans="4:8" ht="25.5" customHeight="1">
      <c r="D81" s="85"/>
      <c r="E81" s="17" t="s">
        <v>55</v>
      </c>
      <c r="F81" s="17" t="s">
        <v>56</v>
      </c>
      <c r="G81" s="18" t="s">
        <v>58</v>
      </c>
      <c r="H81" s="34" t="s">
        <v>84</v>
      </c>
    </row>
    <row r="82" spans="4:8" ht="15.75" customHeight="1">
      <c r="D82" s="85"/>
      <c r="E82" s="15">
        <f>E76-E79</f>
        <v>0</v>
      </c>
      <c r="F82" s="15">
        <f>F76-F79</f>
        <v>0</v>
      </c>
      <c r="G82" s="6">
        <f>F82/IF(E82=0,1,E82)</f>
        <v>0</v>
      </c>
      <c r="H82" s="20">
        <f>(F42+F82)/IF((E82+E42)=0,1,(E82+E42))</f>
        <v>0</v>
      </c>
    </row>
    <row r="87" spans="1:8" ht="86.25" customHeight="1">
      <c r="A87" s="23" t="s">
        <v>40</v>
      </c>
      <c r="B87" s="23" t="s">
        <v>100</v>
      </c>
      <c r="C87" s="23" t="s">
        <v>88</v>
      </c>
      <c r="D87" s="23" t="s">
        <v>87</v>
      </c>
      <c r="E87" s="23" t="s">
        <v>102</v>
      </c>
      <c r="F87" s="23" t="s">
        <v>27</v>
      </c>
      <c r="G87" s="16" t="s">
        <v>85</v>
      </c>
      <c r="H87" s="38" t="s">
        <v>111</v>
      </c>
    </row>
    <row r="88" spans="1:8" ht="22.5" customHeight="1">
      <c r="A88" s="46" t="s">
        <v>90</v>
      </c>
      <c r="B88" s="47"/>
      <c r="C88" s="43">
        <f aca="true" t="shared" si="6" ref="C88:C113">IF(B88="",0,VLOOKUP(B88,$A$322:$B$337,2))</f>
        <v>0</v>
      </c>
      <c r="D88" s="60"/>
      <c r="E88" s="43">
        <f aca="true" t="shared" si="7" ref="E88:E113">IF(H88=TRUE,IF(D88="",0,VLOOKUP(D88,$D$322:$E$340,2)),D88)</f>
        <v>0</v>
      </c>
      <c r="F88" s="43">
        <f aca="true" t="shared" si="8" ref="F88:F113">E88*C88</f>
        <v>0</v>
      </c>
      <c r="G88" s="63" t="b">
        <v>0</v>
      </c>
      <c r="H88" s="53" t="b">
        <v>0</v>
      </c>
    </row>
    <row r="89" spans="1:8" ht="22.5" customHeight="1">
      <c r="A89" s="48" t="s">
        <v>91</v>
      </c>
      <c r="B89" s="49"/>
      <c r="C89" s="44">
        <f t="shared" si="6"/>
        <v>0</v>
      </c>
      <c r="D89" s="61"/>
      <c r="E89" s="44">
        <f t="shared" si="7"/>
        <v>0</v>
      </c>
      <c r="F89" s="44">
        <f t="shared" si="8"/>
        <v>0</v>
      </c>
      <c r="G89" s="53" t="b">
        <v>0</v>
      </c>
      <c r="H89" s="53" t="b">
        <v>0</v>
      </c>
    </row>
    <row r="90" spans="1:8" ht="22.5" customHeight="1">
      <c r="A90" s="48" t="s">
        <v>92</v>
      </c>
      <c r="B90" s="49"/>
      <c r="C90" s="44">
        <f t="shared" si="6"/>
        <v>0</v>
      </c>
      <c r="D90" s="61"/>
      <c r="E90" s="44">
        <f t="shared" si="7"/>
        <v>0</v>
      </c>
      <c r="F90" s="44">
        <f t="shared" si="8"/>
        <v>0</v>
      </c>
      <c r="G90" s="53" t="b">
        <v>0</v>
      </c>
      <c r="H90" s="53" t="b">
        <v>0</v>
      </c>
    </row>
    <row r="91" spans="1:8" ht="22.5" customHeight="1">
      <c r="A91" s="48" t="s">
        <v>93</v>
      </c>
      <c r="B91" s="49"/>
      <c r="C91" s="44">
        <f t="shared" si="6"/>
        <v>0</v>
      </c>
      <c r="D91" s="61"/>
      <c r="E91" s="44">
        <f t="shared" si="7"/>
        <v>0</v>
      </c>
      <c r="F91" s="44">
        <f t="shared" si="8"/>
        <v>0</v>
      </c>
      <c r="G91" s="53" t="b">
        <v>0</v>
      </c>
      <c r="H91" s="53" t="b">
        <v>0</v>
      </c>
    </row>
    <row r="92" spans="1:8" ht="22.5" customHeight="1">
      <c r="A92" s="48" t="s">
        <v>94</v>
      </c>
      <c r="B92" s="49"/>
      <c r="C92" s="44">
        <f t="shared" si="6"/>
        <v>0</v>
      </c>
      <c r="D92" s="61"/>
      <c r="E92" s="44">
        <f t="shared" si="7"/>
        <v>0</v>
      </c>
      <c r="F92" s="44">
        <f t="shared" si="8"/>
        <v>0</v>
      </c>
      <c r="G92" s="53" t="b">
        <v>0</v>
      </c>
      <c r="H92" s="53" t="b">
        <v>0</v>
      </c>
    </row>
    <row r="93" spans="1:8" ht="22.5" customHeight="1">
      <c r="A93" s="48" t="s">
        <v>95</v>
      </c>
      <c r="B93" s="49"/>
      <c r="C93" s="44">
        <f t="shared" si="6"/>
        <v>0</v>
      </c>
      <c r="D93" s="61"/>
      <c r="E93" s="44">
        <f t="shared" si="7"/>
        <v>0</v>
      </c>
      <c r="F93" s="44">
        <f t="shared" si="8"/>
        <v>0</v>
      </c>
      <c r="G93" s="53" t="b">
        <v>0</v>
      </c>
      <c r="H93" s="53" t="b">
        <v>0</v>
      </c>
    </row>
    <row r="94" spans="1:8" ht="22.5" customHeight="1">
      <c r="A94" s="48" t="s">
        <v>96</v>
      </c>
      <c r="B94" s="49"/>
      <c r="C94" s="44">
        <f t="shared" si="6"/>
        <v>0</v>
      </c>
      <c r="D94" s="61"/>
      <c r="E94" s="44">
        <f t="shared" si="7"/>
        <v>0</v>
      </c>
      <c r="F94" s="44">
        <f t="shared" si="8"/>
        <v>0</v>
      </c>
      <c r="G94" s="53" t="b">
        <v>0</v>
      </c>
      <c r="H94" s="53" t="b">
        <v>0</v>
      </c>
    </row>
    <row r="95" spans="1:8" ht="22.5" customHeight="1">
      <c r="A95" s="48" t="s">
        <v>97</v>
      </c>
      <c r="B95" s="49"/>
      <c r="C95" s="44">
        <f t="shared" si="6"/>
        <v>0</v>
      </c>
      <c r="D95" s="61"/>
      <c r="E95" s="44">
        <f t="shared" si="7"/>
        <v>0</v>
      </c>
      <c r="F95" s="44">
        <f t="shared" si="8"/>
        <v>0</v>
      </c>
      <c r="G95" s="53" t="b">
        <v>0</v>
      </c>
      <c r="H95" s="53" t="b">
        <v>0</v>
      </c>
    </row>
    <row r="96" spans="1:8" ht="22.5" customHeight="1">
      <c r="A96" s="48" t="s">
        <v>15</v>
      </c>
      <c r="B96" s="49"/>
      <c r="C96" s="44">
        <f t="shared" si="6"/>
        <v>0</v>
      </c>
      <c r="D96" s="61"/>
      <c r="E96" s="44">
        <f t="shared" si="7"/>
        <v>0</v>
      </c>
      <c r="F96" s="44">
        <f t="shared" si="8"/>
        <v>0</v>
      </c>
      <c r="G96" s="53" t="b">
        <v>0</v>
      </c>
      <c r="H96" s="53" t="b">
        <v>0</v>
      </c>
    </row>
    <row r="97" spans="1:8" ht="22.5" customHeight="1">
      <c r="A97" s="48" t="s">
        <v>16</v>
      </c>
      <c r="B97" s="49"/>
      <c r="C97" s="44">
        <f t="shared" si="6"/>
        <v>0</v>
      </c>
      <c r="D97" s="61"/>
      <c r="E97" s="44">
        <f t="shared" si="7"/>
        <v>0</v>
      </c>
      <c r="F97" s="44">
        <f t="shared" si="8"/>
        <v>0</v>
      </c>
      <c r="G97" s="53" t="b">
        <v>0</v>
      </c>
      <c r="H97" s="53" t="b">
        <v>0</v>
      </c>
    </row>
    <row r="98" spans="1:8" ht="22.5" customHeight="1">
      <c r="A98" s="48" t="s">
        <v>17</v>
      </c>
      <c r="B98" s="49"/>
      <c r="C98" s="44">
        <f t="shared" si="6"/>
        <v>0</v>
      </c>
      <c r="D98" s="61"/>
      <c r="E98" s="44">
        <f t="shared" si="7"/>
        <v>0</v>
      </c>
      <c r="F98" s="44">
        <f t="shared" si="8"/>
        <v>0</v>
      </c>
      <c r="G98" s="53" t="b">
        <v>0</v>
      </c>
      <c r="H98" s="53" t="b">
        <v>0</v>
      </c>
    </row>
    <row r="99" spans="1:8" ht="22.5" customHeight="1">
      <c r="A99" s="48" t="s">
        <v>18</v>
      </c>
      <c r="B99" s="49"/>
      <c r="C99" s="44">
        <f t="shared" si="6"/>
        <v>0</v>
      </c>
      <c r="D99" s="61"/>
      <c r="E99" s="44">
        <f t="shared" si="7"/>
        <v>0</v>
      </c>
      <c r="F99" s="44">
        <f t="shared" si="8"/>
        <v>0</v>
      </c>
      <c r="G99" s="53" t="b">
        <v>0</v>
      </c>
      <c r="H99" s="53" t="b">
        <v>0</v>
      </c>
    </row>
    <row r="100" spans="1:8" ht="22.5" customHeight="1">
      <c r="A100" s="48" t="s">
        <v>19</v>
      </c>
      <c r="B100" s="49"/>
      <c r="C100" s="44">
        <f t="shared" si="6"/>
        <v>0</v>
      </c>
      <c r="D100" s="61"/>
      <c r="E100" s="44">
        <f t="shared" si="7"/>
        <v>0</v>
      </c>
      <c r="F100" s="44">
        <f t="shared" si="8"/>
        <v>0</v>
      </c>
      <c r="G100" s="53" t="b">
        <v>0</v>
      </c>
      <c r="H100" s="53" t="b">
        <v>0</v>
      </c>
    </row>
    <row r="101" spans="1:8" ht="22.5" customHeight="1">
      <c r="A101" s="48" t="s">
        <v>20</v>
      </c>
      <c r="B101" s="49"/>
      <c r="C101" s="44">
        <f t="shared" si="6"/>
        <v>0</v>
      </c>
      <c r="D101" s="61"/>
      <c r="E101" s="44">
        <f t="shared" si="7"/>
        <v>0</v>
      </c>
      <c r="F101" s="44">
        <f t="shared" si="8"/>
        <v>0</v>
      </c>
      <c r="G101" s="53" t="b">
        <v>0</v>
      </c>
      <c r="H101" s="53" t="b">
        <v>0</v>
      </c>
    </row>
    <row r="102" spans="1:8" ht="22.5" customHeight="1">
      <c r="A102" s="48" t="s">
        <v>21</v>
      </c>
      <c r="B102" s="49"/>
      <c r="C102" s="44">
        <f t="shared" si="6"/>
        <v>0</v>
      </c>
      <c r="D102" s="61"/>
      <c r="E102" s="44">
        <f t="shared" si="7"/>
        <v>0</v>
      </c>
      <c r="F102" s="44">
        <f t="shared" si="8"/>
        <v>0</v>
      </c>
      <c r="G102" s="53" t="b">
        <v>0</v>
      </c>
      <c r="H102" s="53" t="b">
        <v>0</v>
      </c>
    </row>
    <row r="103" spans="1:8" ht="22.5" customHeight="1">
      <c r="A103" s="48" t="s">
        <v>22</v>
      </c>
      <c r="B103" s="49"/>
      <c r="C103" s="44">
        <f t="shared" si="6"/>
        <v>0</v>
      </c>
      <c r="D103" s="61"/>
      <c r="E103" s="44">
        <f t="shared" si="7"/>
        <v>0</v>
      </c>
      <c r="F103" s="44">
        <f t="shared" si="8"/>
        <v>0</v>
      </c>
      <c r="G103" s="53" t="b">
        <v>0</v>
      </c>
      <c r="H103" s="53" t="b">
        <v>0</v>
      </c>
    </row>
    <row r="104" spans="1:8" ht="22.5" customHeight="1">
      <c r="A104" s="48" t="s">
        <v>23</v>
      </c>
      <c r="B104" s="49"/>
      <c r="C104" s="44">
        <f t="shared" si="6"/>
        <v>0</v>
      </c>
      <c r="D104" s="61"/>
      <c r="E104" s="44">
        <f t="shared" si="7"/>
        <v>0</v>
      </c>
      <c r="F104" s="44">
        <f t="shared" si="8"/>
        <v>0</v>
      </c>
      <c r="G104" s="53" t="b">
        <v>0</v>
      </c>
      <c r="H104" s="53" t="b">
        <v>0</v>
      </c>
    </row>
    <row r="105" spans="1:8" ht="22.5" customHeight="1">
      <c r="A105" s="48" t="s">
        <v>24</v>
      </c>
      <c r="B105" s="49"/>
      <c r="C105" s="44">
        <f t="shared" si="6"/>
        <v>0</v>
      </c>
      <c r="D105" s="61"/>
      <c r="E105" s="44">
        <f t="shared" si="7"/>
        <v>0</v>
      </c>
      <c r="F105" s="44">
        <f t="shared" si="8"/>
        <v>0</v>
      </c>
      <c r="G105" s="53" t="b">
        <v>0</v>
      </c>
      <c r="H105" s="53" t="b">
        <v>0</v>
      </c>
    </row>
    <row r="106" spans="1:8" ht="22.5" customHeight="1">
      <c r="A106" s="48" t="s">
        <v>25</v>
      </c>
      <c r="B106" s="49"/>
      <c r="C106" s="44">
        <f t="shared" si="6"/>
        <v>0</v>
      </c>
      <c r="D106" s="61"/>
      <c r="E106" s="44">
        <f t="shared" si="7"/>
        <v>0</v>
      </c>
      <c r="F106" s="44">
        <f t="shared" si="8"/>
        <v>0</v>
      </c>
      <c r="G106" s="53" t="b">
        <v>0</v>
      </c>
      <c r="H106" s="53" t="b">
        <v>0</v>
      </c>
    </row>
    <row r="107" spans="1:8" ht="22.5" customHeight="1">
      <c r="A107" s="48" t="s">
        <v>26</v>
      </c>
      <c r="B107" s="49"/>
      <c r="C107" s="44">
        <f t="shared" si="6"/>
        <v>0</v>
      </c>
      <c r="D107" s="61"/>
      <c r="E107" s="44">
        <f t="shared" si="7"/>
        <v>0</v>
      </c>
      <c r="F107" s="44">
        <f t="shared" si="8"/>
        <v>0</v>
      </c>
      <c r="G107" s="53" t="b">
        <v>0</v>
      </c>
      <c r="H107" s="53" t="b">
        <v>0</v>
      </c>
    </row>
    <row r="108" spans="1:8" ht="22.5" customHeight="1">
      <c r="A108" s="48" t="s">
        <v>31</v>
      </c>
      <c r="B108" s="49"/>
      <c r="C108" s="44">
        <f t="shared" si="6"/>
        <v>0</v>
      </c>
      <c r="D108" s="61"/>
      <c r="E108" s="44">
        <f t="shared" si="7"/>
        <v>0</v>
      </c>
      <c r="F108" s="44">
        <f t="shared" si="8"/>
        <v>0</v>
      </c>
      <c r="G108" s="53" t="b">
        <v>0</v>
      </c>
      <c r="H108" s="53" t="b">
        <v>0</v>
      </c>
    </row>
    <row r="109" spans="1:8" ht="22.5" customHeight="1">
      <c r="A109" s="48" t="s">
        <v>32</v>
      </c>
      <c r="B109" s="49"/>
      <c r="C109" s="44">
        <f t="shared" si="6"/>
        <v>0</v>
      </c>
      <c r="D109" s="61"/>
      <c r="E109" s="44">
        <f t="shared" si="7"/>
        <v>0</v>
      </c>
      <c r="F109" s="44">
        <f t="shared" si="8"/>
        <v>0</v>
      </c>
      <c r="G109" s="53" t="b">
        <v>0</v>
      </c>
      <c r="H109" s="53" t="b">
        <v>0</v>
      </c>
    </row>
    <row r="110" spans="1:8" ht="22.5" customHeight="1">
      <c r="A110" s="48" t="s">
        <v>33</v>
      </c>
      <c r="B110" s="49"/>
      <c r="C110" s="44">
        <f t="shared" si="6"/>
        <v>0</v>
      </c>
      <c r="D110" s="61"/>
      <c r="E110" s="44">
        <f t="shared" si="7"/>
        <v>0</v>
      </c>
      <c r="F110" s="44">
        <f t="shared" si="8"/>
        <v>0</v>
      </c>
      <c r="G110" s="64" t="b">
        <v>0</v>
      </c>
      <c r="H110" s="53" t="b">
        <v>0</v>
      </c>
    </row>
    <row r="111" spans="1:8" ht="22.5" customHeight="1">
      <c r="A111" s="48" t="s">
        <v>34</v>
      </c>
      <c r="B111" s="49"/>
      <c r="C111" s="44">
        <f t="shared" si="6"/>
        <v>0</v>
      </c>
      <c r="D111" s="61"/>
      <c r="E111" s="44">
        <f t="shared" si="7"/>
        <v>0</v>
      </c>
      <c r="F111" s="44">
        <f t="shared" si="8"/>
        <v>0</v>
      </c>
      <c r="G111" s="53" t="b">
        <v>0</v>
      </c>
      <c r="H111" s="53" t="b">
        <v>0</v>
      </c>
    </row>
    <row r="112" spans="1:8" ht="22.5" customHeight="1">
      <c r="A112" s="48" t="s">
        <v>35</v>
      </c>
      <c r="B112" s="49"/>
      <c r="C112" s="44">
        <f t="shared" si="6"/>
        <v>0</v>
      </c>
      <c r="D112" s="61"/>
      <c r="E112" s="44">
        <f t="shared" si="7"/>
        <v>0</v>
      </c>
      <c r="F112" s="44">
        <f t="shared" si="8"/>
        <v>0</v>
      </c>
      <c r="G112" s="53" t="b">
        <v>0</v>
      </c>
      <c r="H112" s="53" t="b">
        <v>0</v>
      </c>
    </row>
    <row r="113" spans="1:8" ht="22.5" customHeight="1">
      <c r="A113" s="50" t="s">
        <v>36</v>
      </c>
      <c r="B113" s="51"/>
      <c r="C113" s="45">
        <f t="shared" si="6"/>
        <v>0</v>
      </c>
      <c r="D113" s="62"/>
      <c r="E113" s="45">
        <f t="shared" si="7"/>
        <v>0</v>
      </c>
      <c r="F113" s="45">
        <f t="shared" si="8"/>
        <v>0</v>
      </c>
      <c r="G113" s="57" t="b">
        <v>0</v>
      </c>
      <c r="H113" s="57" t="b">
        <v>0</v>
      </c>
    </row>
    <row r="114" ht="22.5" customHeight="1">
      <c r="B114" s="2"/>
    </row>
    <row r="115" spans="2:8" ht="25.5" customHeight="1">
      <c r="B115" s="2"/>
      <c r="D115" s="83" t="s">
        <v>67</v>
      </c>
      <c r="E115" s="23" t="s">
        <v>28</v>
      </c>
      <c r="F115" s="23" t="s">
        <v>43</v>
      </c>
      <c r="G115" s="23" t="s">
        <v>105</v>
      </c>
      <c r="H115" s="35" t="s">
        <v>82</v>
      </c>
    </row>
    <row r="116" spans="1:8" ht="15.75" customHeight="1">
      <c r="A116" s="27"/>
      <c r="B116" s="31"/>
      <c r="D116" s="85"/>
      <c r="E116" s="6">
        <f>SUM(E88:E113)</f>
        <v>0</v>
      </c>
      <c r="F116" s="6">
        <f>SUM(F88:F113)</f>
        <v>0</v>
      </c>
      <c r="G116" s="6">
        <f>F116/IF(E116=0,1,E116)</f>
        <v>0</v>
      </c>
      <c r="H116" s="20">
        <f>(F36+F76+F116)/IF((E76+E36+E116)=0,1,(E76+E36+E116))</f>
        <v>0</v>
      </c>
    </row>
    <row r="117" spans="1:7" ht="12.75">
      <c r="A117" s="27"/>
      <c r="B117" s="27"/>
      <c r="D117" s="85"/>
      <c r="E117" s="5"/>
      <c r="F117" s="5"/>
      <c r="G117" s="5"/>
    </row>
    <row r="118" spans="1:8" ht="25.5" customHeight="1">
      <c r="A118" s="27"/>
      <c r="B118" s="29"/>
      <c r="D118" s="85"/>
      <c r="E118" s="16" t="s">
        <v>52</v>
      </c>
      <c r="F118" s="16" t="s">
        <v>53</v>
      </c>
      <c r="G118" s="16" t="s">
        <v>60</v>
      </c>
      <c r="H118" s="33" t="s">
        <v>83</v>
      </c>
    </row>
    <row r="119" spans="1:8" ht="15.75" customHeight="1">
      <c r="A119" s="27"/>
      <c r="B119" s="30"/>
      <c r="D119" s="85"/>
      <c r="E119" s="19">
        <f>SUMIF($G$88:$G$113,TRUE,$E$88:$E$113)</f>
        <v>0</v>
      </c>
      <c r="F119" s="20">
        <f>SUMIF($G$88:$G$113,TRUE,$F$88:$F$113)</f>
        <v>0</v>
      </c>
      <c r="G119" s="6">
        <f>F119/IF(E119=0,1,E119)</f>
        <v>0</v>
      </c>
      <c r="H119" s="20">
        <f>(F39+F79+F119)/IF((E79+E39+E119)=0,1,(E79+E39+E119))</f>
        <v>0</v>
      </c>
    </row>
    <row r="120" spans="1:7" ht="12.75">
      <c r="A120" s="27"/>
      <c r="B120" s="27"/>
      <c r="D120" s="85"/>
      <c r="E120" s="3"/>
      <c r="F120" s="3"/>
      <c r="G120" s="3"/>
    </row>
    <row r="121" spans="4:8" ht="25.5" customHeight="1">
      <c r="D121" s="85"/>
      <c r="E121" s="17" t="s">
        <v>55</v>
      </c>
      <c r="F121" s="17" t="s">
        <v>56</v>
      </c>
      <c r="G121" s="18" t="s">
        <v>61</v>
      </c>
      <c r="H121" s="34" t="s">
        <v>84</v>
      </c>
    </row>
    <row r="122" spans="4:8" ht="15.75" customHeight="1">
      <c r="D122" s="85"/>
      <c r="E122" s="15">
        <f>E116-E119</f>
        <v>0</v>
      </c>
      <c r="F122" s="15">
        <f>F116-F119</f>
        <v>0</v>
      </c>
      <c r="G122" s="6">
        <f>F122/IF(E122=0,1,E122)</f>
        <v>0</v>
      </c>
      <c r="H122" s="20">
        <f>(F42+F82+F122)/IF((E82+E42+E122)=0,1,(E82+E42+E122))</f>
        <v>0</v>
      </c>
    </row>
    <row r="128" spans="1:8" ht="86.25" customHeight="1">
      <c r="A128" s="25" t="s">
        <v>41</v>
      </c>
      <c r="B128" s="25" t="s">
        <v>100</v>
      </c>
      <c r="C128" s="25" t="s">
        <v>88</v>
      </c>
      <c r="D128" s="25" t="s">
        <v>87</v>
      </c>
      <c r="E128" s="25" t="s">
        <v>102</v>
      </c>
      <c r="F128" s="25" t="s">
        <v>27</v>
      </c>
      <c r="G128" s="16" t="s">
        <v>69</v>
      </c>
      <c r="H128" s="38" t="s">
        <v>111</v>
      </c>
    </row>
    <row r="129" spans="1:8" ht="22.5" customHeight="1">
      <c r="A129" s="46" t="s">
        <v>90</v>
      </c>
      <c r="B129" s="47"/>
      <c r="C129" s="43">
        <f aca="true" t="shared" si="9" ref="C129:C154">IF(B129="",0,VLOOKUP(B129,$A$322:$B$337,2))</f>
        <v>0</v>
      </c>
      <c r="D129" s="60"/>
      <c r="E129" s="43">
        <f aca="true" t="shared" si="10" ref="E129:E154">IF(H129=TRUE,IF(D129="",0,VLOOKUP(D129,$D$322:$E$340,2)),D129)</f>
        <v>0</v>
      </c>
      <c r="F129" s="43">
        <f aca="true" t="shared" si="11" ref="F129:F154">E129*C129</f>
        <v>0</v>
      </c>
      <c r="G129" s="63" t="b">
        <v>0</v>
      </c>
      <c r="H129" s="53" t="b">
        <v>0</v>
      </c>
    </row>
    <row r="130" spans="1:8" ht="22.5" customHeight="1">
      <c r="A130" s="48" t="s">
        <v>91</v>
      </c>
      <c r="B130" s="49"/>
      <c r="C130" s="44">
        <f t="shared" si="9"/>
        <v>0</v>
      </c>
      <c r="D130" s="61"/>
      <c r="E130" s="44">
        <f t="shared" si="10"/>
        <v>0</v>
      </c>
      <c r="F130" s="44">
        <f t="shared" si="11"/>
        <v>0</v>
      </c>
      <c r="G130" s="53" t="b">
        <v>0</v>
      </c>
      <c r="H130" s="53" t="b">
        <v>0</v>
      </c>
    </row>
    <row r="131" spans="1:8" ht="22.5" customHeight="1">
      <c r="A131" s="48" t="s">
        <v>92</v>
      </c>
      <c r="B131" s="49"/>
      <c r="C131" s="44">
        <f t="shared" si="9"/>
        <v>0</v>
      </c>
      <c r="D131" s="61"/>
      <c r="E131" s="44">
        <f t="shared" si="10"/>
        <v>0</v>
      </c>
      <c r="F131" s="44">
        <f t="shared" si="11"/>
        <v>0</v>
      </c>
      <c r="G131" s="53" t="b">
        <v>0</v>
      </c>
      <c r="H131" s="53" t="b">
        <v>0</v>
      </c>
    </row>
    <row r="132" spans="1:8" ht="22.5" customHeight="1">
      <c r="A132" s="48" t="s">
        <v>93</v>
      </c>
      <c r="B132" s="49"/>
      <c r="C132" s="44">
        <f t="shared" si="9"/>
        <v>0</v>
      </c>
      <c r="D132" s="61"/>
      <c r="E132" s="44">
        <f t="shared" si="10"/>
        <v>0</v>
      </c>
      <c r="F132" s="44">
        <f t="shared" si="11"/>
        <v>0</v>
      </c>
      <c r="G132" s="53" t="b">
        <v>0</v>
      </c>
      <c r="H132" s="53" t="b">
        <v>0</v>
      </c>
    </row>
    <row r="133" spans="1:8" ht="22.5" customHeight="1">
      <c r="A133" s="48" t="s">
        <v>94</v>
      </c>
      <c r="B133" s="49"/>
      <c r="C133" s="44">
        <f t="shared" si="9"/>
        <v>0</v>
      </c>
      <c r="D133" s="61"/>
      <c r="E133" s="44">
        <f t="shared" si="10"/>
        <v>0</v>
      </c>
      <c r="F133" s="44">
        <f t="shared" si="11"/>
        <v>0</v>
      </c>
      <c r="G133" s="53" t="b">
        <v>0</v>
      </c>
      <c r="H133" s="53" t="b">
        <v>0</v>
      </c>
    </row>
    <row r="134" spans="1:8" ht="22.5" customHeight="1">
      <c r="A134" s="48" t="s">
        <v>95</v>
      </c>
      <c r="B134" s="49"/>
      <c r="C134" s="44">
        <f t="shared" si="9"/>
        <v>0</v>
      </c>
      <c r="D134" s="61"/>
      <c r="E134" s="44">
        <f t="shared" si="10"/>
        <v>0</v>
      </c>
      <c r="F134" s="44">
        <f t="shared" si="11"/>
        <v>0</v>
      </c>
      <c r="G134" s="53" t="b">
        <v>0</v>
      </c>
      <c r="H134" s="53" t="b">
        <v>0</v>
      </c>
    </row>
    <row r="135" spans="1:8" ht="22.5" customHeight="1">
      <c r="A135" s="48" t="s">
        <v>96</v>
      </c>
      <c r="B135" s="49"/>
      <c r="C135" s="44">
        <f t="shared" si="9"/>
        <v>0</v>
      </c>
      <c r="D135" s="61"/>
      <c r="E135" s="44">
        <f t="shared" si="10"/>
        <v>0</v>
      </c>
      <c r="F135" s="44">
        <f t="shared" si="11"/>
        <v>0</v>
      </c>
      <c r="G135" s="53" t="b">
        <v>0</v>
      </c>
      <c r="H135" s="53" t="b">
        <v>0</v>
      </c>
    </row>
    <row r="136" spans="1:8" ht="22.5" customHeight="1">
      <c r="A136" s="48" t="s">
        <v>97</v>
      </c>
      <c r="B136" s="49"/>
      <c r="C136" s="44">
        <f t="shared" si="9"/>
        <v>0</v>
      </c>
      <c r="D136" s="61"/>
      <c r="E136" s="44">
        <f t="shared" si="10"/>
        <v>0</v>
      </c>
      <c r="F136" s="44">
        <f t="shared" si="11"/>
        <v>0</v>
      </c>
      <c r="G136" s="53" t="b">
        <v>0</v>
      </c>
      <c r="H136" s="53" t="b">
        <v>0</v>
      </c>
    </row>
    <row r="137" spans="1:8" ht="22.5" customHeight="1">
      <c r="A137" s="48" t="s">
        <v>15</v>
      </c>
      <c r="B137" s="49"/>
      <c r="C137" s="44">
        <f t="shared" si="9"/>
        <v>0</v>
      </c>
      <c r="D137" s="61"/>
      <c r="E137" s="44">
        <f t="shared" si="10"/>
        <v>0</v>
      </c>
      <c r="F137" s="44">
        <f t="shared" si="11"/>
        <v>0</v>
      </c>
      <c r="G137" s="53" t="b">
        <v>0</v>
      </c>
      <c r="H137" s="53" t="b">
        <v>0</v>
      </c>
    </row>
    <row r="138" spans="1:8" ht="22.5" customHeight="1">
      <c r="A138" s="48" t="s">
        <v>16</v>
      </c>
      <c r="B138" s="49"/>
      <c r="C138" s="44">
        <f t="shared" si="9"/>
        <v>0</v>
      </c>
      <c r="D138" s="61"/>
      <c r="E138" s="44">
        <f t="shared" si="10"/>
        <v>0</v>
      </c>
      <c r="F138" s="44">
        <f t="shared" si="11"/>
        <v>0</v>
      </c>
      <c r="G138" s="53" t="b">
        <v>0</v>
      </c>
      <c r="H138" s="53" t="b">
        <v>0</v>
      </c>
    </row>
    <row r="139" spans="1:8" ht="22.5" customHeight="1">
      <c r="A139" s="48" t="s">
        <v>17</v>
      </c>
      <c r="B139" s="49"/>
      <c r="C139" s="44">
        <f t="shared" si="9"/>
        <v>0</v>
      </c>
      <c r="D139" s="61"/>
      <c r="E139" s="44">
        <f t="shared" si="10"/>
        <v>0</v>
      </c>
      <c r="F139" s="44">
        <f t="shared" si="11"/>
        <v>0</v>
      </c>
      <c r="G139" s="53" t="b">
        <v>0</v>
      </c>
      <c r="H139" s="53" t="b">
        <v>0</v>
      </c>
    </row>
    <row r="140" spans="1:8" ht="22.5" customHeight="1">
      <c r="A140" s="48" t="s">
        <v>18</v>
      </c>
      <c r="B140" s="49"/>
      <c r="C140" s="44">
        <f t="shared" si="9"/>
        <v>0</v>
      </c>
      <c r="D140" s="61"/>
      <c r="E140" s="44">
        <f t="shared" si="10"/>
        <v>0</v>
      </c>
      <c r="F140" s="44">
        <f t="shared" si="11"/>
        <v>0</v>
      </c>
      <c r="G140" s="53" t="b">
        <v>0</v>
      </c>
      <c r="H140" s="53" t="b">
        <v>0</v>
      </c>
    </row>
    <row r="141" spans="1:8" ht="22.5" customHeight="1">
      <c r="A141" s="48" t="s">
        <v>19</v>
      </c>
      <c r="B141" s="49"/>
      <c r="C141" s="44">
        <f t="shared" si="9"/>
        <v>0</v>
      </c>
      <c r="D141" s="61"/>
      <c r="E141" s="44">
        <f t="shared" si="10"/>
        <v>0</v>
      </c>
      <c r="F141" s="44">
        <f t="shared" si="11"/>
        <v>0</v>
      </c>
      <c r="G141" s="53" t="b">
        <v>0</v>
      </c>
      <c r="H141" s="53" t="b">
        <v>0</v>
      </c>
    </row>
    <row r="142" spans="1:8" ht="22.5" customHeight="1">
      <c r="A142" s="48" t="s">
        <v>20</v>
      </c>
      <c r="B142" s="49"/>
      <c r="C142" s="44">
        <f t="shared" si="9"/>
        <v>0</v>
      </c>
      <c r="D142" s="61"/>
      <c r="E142" s="44">
        <f t="shared" si="10"/>
        <v>0</v>
      </c>
      <c r="F142" s="44">
        <f t="shared" si="11"/>
        <v>0</v>
      </c>
      <c r="G142" s="53" t="b">
        <v>0</v>
      </c>
      <c r="H142" s="53" t="b">
        <v>0</v>
      </c>
    </row>
    <row r="143" spans="1:8" ht="22.5" customHeight="1">
      <c r="A143" s="48" t="s">
        <v>21</v>
      </c>
      <c r="B143" s="49"/>
      <c r="C143" s="44">
        <f t="shared" si="9"/>
        <v>0</v>
      </c>
      <c r="D143" s="61"/>
      <c r="E143" s="44">
        <f t="shared" si="10"/>
        <v>0</v>
      </c>
      <c r="F143" s="44">
        <f t="shared" si="11"/>
        <v>0</v>
      </c>
      <c r="G143" s="53" t="b">
        <v>0</v>
      </c>
      <c r="H143" s="53" t="b">
        <v>0</v>
      </c>
    </row>
    <row r="144" spans="1:8" ht="22.5" customHeight="1">
      <c r="A144" s="48" t="s">
        <v>22</v>
      </c>
      <c r="B144" s="49"/>
      <c r="C144" s="44">
        <f t="shared" si="9"/>
        <v>0</v>
      </c>
      <c r="D144" s="61"/>
      <c r="E144" s="44">
        <f t="shared" si="10"/>
        <v>0</v>
      </c>
      <c r="F144" s="44">
        <f t="shared" si="11"/>
        <v>0</v>
      </c>
      <c r="G144" s="53" t="b">
        <v>0</v>
      </c>
      <c r="H144" s="53" t="b">
        <v>0</v>
      </c>
    </row>
    <row r="145" spans="1:8" ht="22.5" customHeight="1">
      <c r="A145" s="48" t="s">
        <v>23</v>
      </c>
      <c r="B145" s="49"/>
      <c r="C145" s="44">
        <f t="shared" si="9"/>
        <v>0</v>
      </c>
      <c r="D145" s="61"/>
      <c r="E145" s="44">
        <f t="shared" si="10"/>
        <v>0</v>
      </c>
      <c r="F145" s="44">
        <f t="shared" si="11"/>
        <v>0</v>
      </c>
      <c r="G145" s="53" t="b">
        <v>0</v>
      </c>
      <c r="H145" s="53" t="b">
        <v>0</v>
      </c>
    </row>
    <row r="146" spans="1:8" ht="22.5" customHeight="1">
      <c r="A146" s="48" t="s">
        <v>24</v>
      </c>
      <c r="B146" s="49"/>
      <c r="C146" s="44">
        <f t="shared" si="9"/>
        <v>0</v>
      </c>
      <c r="D146" s="61"/>
      <c r="E146" s="44">
        <f t="shared" si="10"/>
        <v>0</v>
      </c>
      <c r="F146" s="44">
        <f t="shared" si="11"/>
        <v>0</v>
      </c>
      <c r="G146" s="53" t="b">
        <v>0</v>
      </c>
      <c r="H146" s="53" t="b">
        <v>0</v>
      </c>
    </row>
    <row r="147" spans="1:8" ht="22.5" customHeight="1">
      <c r="A147" s="48" t="s">
        <v>25</v>
      </c>
      <c r="B147" s="49"/>
      <c r="C147" s="44">
        <f t="shared" si="9"/>
        <v>0</v>
      </c>
      <c r="D147" s="61"/>
      <c r="E147" s="44">
        <f t="shared" si="10"/>
        <v>0</v>
      </c>
      <c r="F147" s="44">
        <f t="shared" si="11"/>
        <v>0</v>
      </c>
      <c r="G147" s="53" t="b">
        <v>0</v>
      </c>
      <c r="H147" s="53" t="b">
        <v>0</v>
      </c>
    </row>
    <row r="148" spans="1:8" ht="22.5" customHeight="1">
      <c r="A148" s="48" t="s">
        <v>26</v>
      </c>
      <c r="B148" s="49"/>
      <c r="C148" s="44">
        <f t="shared" si="9"/>
        <v>0</v>
      </c>
      <c r="D148" s="61"/>
      <c r="E148" s="44">
        <f t="shared" si="10"/>
        <v>0</v>
      </c>
      <c r="F148" s="44">
        <f t="shared" si="11"/>
        <v>0</v>
      </c>
      <c r="G148" s="53" t="b">
        <v>0</v>
      </c>
      <c r="H148" s="53" t="b">
        <v>0</v>
      </c>
    </row>
    <row r="149" spans="1:8" ht="22.5" customHeight="1">
      <c r="A149" s="48" t="s">
        <v>31</v>
      </c>
      <c r="B149" s="49"/>
      <c r="C149" s="44">
        <f t="shared" si="9"/>
        <v>0</v>
      </c>
      <c r="D149" s="61"/>
      <c r="E149" s="44">
        <f t="shared" si="10"/>
        <v>0</v>
      </c>
      <c r="F149" s="44">
        <f t="shared" si="11"/>
        <v>0</v>
      </c>
      <c r="G149" s="53" t="b">
        <v>0</v>
      </c>
      <c r="H149" s="53" t="b">
        <v>0</v>
      </c>
    </row>
    <row r="150" spans="1:8" ht="22.5" customHeight="1">
      <c r="A150" s="48" t="s">
        <v>32</v>
      </c>
      <c r="B150" s="49"/>
      <c r="C150" s="44">
        <f t="shared" si="9"/>
        <v>0</v>
      </c>
      <c r="D150" s="61"/>
      <c r="E150" s="44">
        <f t="shared" si="10"/>
        <v>0</v>
      </c>
      <c r="F150" s="44">
        <f t="shared" si="11"/>
        <v>0</v>
      </c>
      <c r="G150" s="53" t="b">
        <v>0</v>
      </c>
      <c r="H150" s="53" t="b">
        <v>0</v>
      </c>
    </row>
    <row r="151" spans="1:8" ht="22.5" customHeight="1">
      <c r="A151" s="48" t="s">
        <v>33</v>
      </c>
      <c r="B151" s="49"/>
      <c r="C151" s="44">
        <f t="shared" si="9"/>
        <v>0</v>
      </c>
      <c r="D151" s="61"/>
      <c r="E151" s="44">
        <f t="shared" si="10"/>
        <v>0</v>
      </c>
      <c r="F151" s="44">
        <f t="shared" si="11"/>
        <v>0</v>
      </c>
      <c r="G151" s="64" t="b">
        <v>0</v>
      </c>
      <c r="H151" s="53" t="b">
        <v>0</v>
      </c>
    </row>
    <row r="152" spans="1:8" ht="22.5" customHeight="1">
      <c r="A152" s="48" t="s">
        <v>34</v>
      </c>
      <c r="B152" s="49"/>
      <c r="C152" s="44">
        <f t="shared" si="9"/>
        <v>0</v>
      </c>
      <c r="D152" s="61"/>
      <c r="E152" s="44">
        <f t="shared" si="10"/>
        <v>0</v>
      </c>
      <c r="F152" s="44">
        <f t="shared" si="11"/>
        <v>0</v>
      </c>
      <c r="G152" s="53" t="b">
        <v>0</v>
      </c>
      <c r="H152" s="53" t="b">
        <v>0</v>
      </c>
    </row>
    <row r="153" spans="1:8" ht="22.5" customHeight="1">
      <c r="A153" s="48" t="s">
        <v>35</v>
      </c>
      <c r="B153" s="49"/>
      <c r="C153" s="44">
        <f t="shared" si="9"/>
        <v>0</v>
      </c>
      <c r="D153" s="61"/>
      <c r="E153" s="44">
        <f t="shared" si="10"/>
        <v>0</v>
      </c>
      <c r="F153" s="44">
        <f t="shared" si="11"/>
        <v>0</v>
      </c>
      <c r="G153" s="53" t="b">
        <v>0</v>
      </c>
      <c r="H153" s="53" t="b">
        <v>0</v>
      </c>
    </row>
    <row r="154" spans="1:8" ht="22.5" customHeight="1">
      <c r="A154" s="50" t="s">
        <v>36</v>
      </c>
      <c r="B154" s="51"/>
      <c r="C154" s="45">
        <f t="shared" si="9"/>
        <v>0</v>
      </c>
      <c r="D154" s="62"/>
      <c r="E154" s="45">
        <f t="shared" si="10"/>
        <v>0</v>
      </c>
      <c r="F154" s="45">
        <f t="shared" si="11"/>
        <v>0</v>
      </c>
      <c r="G154" s="57" t="b">
        <v>0</v>
      </c>
      <c r="H154" s="57" t="b">
        <v>0</v>
      </c>
    </row>
    <row r="155" ht="22.5" customHeight="1">
      <c r="B155" s="2"/>
    </row>
    <row r="156" spans="2:8" ht="22.5" customHeight="1">
      <c r="B156" s="2"/>
      <c r="D156" s="83" t="s">
        <v>68</v>
      </c>
      <c r="E156" s="25" t="s">
        <v>28</v>
      </c>
      <c r="F156" s="25" t="s">
        <v>42</v>
      </c>
      <c r="G156" s="25" t="s">
        <v>106</v>
      </c>
      <c r="H156" s="36" t="s">
        <v>82</v>
      </c>
    </row>
    <row r="157" spans="2:8" ht="15.75" customHeight="1">
      <c r="B157" s="2"/>
      <c r="D157" s="85"/>
      <c r="E157" s="6">
        <f>SUM(E129:E154)</f>
        <v>0</v>
      </c>
      <c r="F157" s="6">
        <f>SUM(F129:F154)</f>
        <v>0</v>
      </c>
      <c r="G157" s="6">
        <f>F157/IF(E157=0,1,E157)</f>
        <v>0</v>
      </c>
      <c r="H157" s="20">
        <f>(F36+F76+F116+F157)/IF((E76+E36+E116+E157)=0,1,(E76+E36+E116+E157))</f>
        <v>0</v>
      </c>
    </row>
    <row r="158" spans="2:7" ht="12.75">
      <c r="B158" s="31"/>
      <c r="D158" s="85"/>
      <c r="E158" s="5"/>
      <c r="F158" s="5"/>
      <c r="G158" s="5"/>
    </row>
    <row r="159" spans="2:8" ht="22.5" customHeight="1">
      <c r="B159" s="29"/>
      <c r="D159" s="85"/>
      <c r="E159" s="16" t="s">
        <v>52</v>
      </c>
      <c r="F159" s="16" t="s">
        <v>53</v>
      </c>
      <c r="G159" s="16" t="s">
        <v>60</v>
      </c>
      <c r="H159" s="33" t="s">
        <v>83</v>
      </c>
    </row>
    <row r="160" spans="2:8" ht="15.75" customHeight="1">
      <c r="B160" s="30"/>
      <c r="D160" s="85"/>
      <c r="E160" s="19">
        <f>SUMIF($G$129:$G$154,TRUE,$E$129:$E$154)</f>
        <v>0</v>
      </c>
      <c r="F160" s="20">
        <f>SUMIF($G$129:$G$154,TRUE,$F$129:$F$154)</f>
        <v>0</v>
      </c>
      <c r="G160" s="6">
        <f>F160/IF(E160=0,1,E160)</f>
        <v>0</v>
      </c>
      <c r="H160" s="20">
        <f>(F39+F79+F119+F160)/IF((E79+E39+E119+E160)=0,1,(E79+E39+E119+E160))</f>
        <v>0</v>
      </c>
    </row>
    <row r="161" spans="2:7" ht="12.75">
      <c r="B161" s="31"/>
      <c r="D161" s="85"/>
      <c r="E161" s="3"/>
      <c r="F161" s="3"/>
      <c r="G161" s="3"/>
    </row>
    <row r="162" spans="2:8" ht="22.5" customHeight="1">
      <c r="B162" s="2"/>
      <c r="D162" s="85"/>
      <c r="E162" s="17" t="s">
        <v>55</v>
      </c>
      <c r="F162" s="17" t="s">
        <v>56</v>
      </c>
      <c r="G162" s="18" t="s">
        <v>61</v>
      </c>
      <c r="H162" s="34" t="s">
        <v>84</v>
      </c>
    </row>
    <row r="163" spans="2:8" ht="15.75" customHeight="1">
      <c r="B163" s="2"/>
      <c r="D163" s="85"/>
      <c r="E163" s="15">
        <f>E157-E160</f>
        <v>0</v>
      </c>
      <c r="F163" s="15">
        <f>F157-F160</f>
        <v>0</v>
      </c>
      <c r="G163" s="6">
        <f>F163/IF(E163=0,1,E163)</f>
        <v>0</v>
      </c>
      <c r="H163" s="20">
        <f>(F42+F82+F122+F163)/IF((E82+E42+E122+E163)=0,1,(E82+E42+E122+E163))</f>
        <v>0</v>
      </c>
    </row>
    <row r="164" spans="2:7" ht="12.75">
      <c r="B164" s="2"/>
      <c r="E164" s="5"/>
      <c r="F164" s="5"/>
      <c r="G164" s="5"/>
    </row>
    <row r="169" spans="1:11" ht="22.5" customHeight="1">
      <c r="A169" s="72" t="s">
        <v>46</v>
      </c>
      <c r="B169" s="73"/>
      <c r="C169" s="74"/>
      <c r="D169" s="72" t="s">
        <v>47</v>
      </c>
      <c r="E169" s="74"/>
      <c r="F169" s="72" t="s">
        <v>107</v>
      </c>
      <c r="G169" s="73"/>
      <c r="H169" s="74"/>
      <c r="I169" s="86" t="s">
        <v>72</v>
      </c>
      <c r="J169" s="28"/>
      <c r="K169" s="28"/>
    </row>
    <row r="170" spans="1:11" ht="15.75" customHeight="1">
      <c r="A170" s="75">
        <f>SUM(E157,E116,E76,E36)</f>
        <v>0</v>
      </c>
      <c r="B170" s="76"/>
      <c r="C170" s="77"/>
      <c r="D170" s="75">
        <f>SUM(F157,F116,F76,F36)</f>
        <v>0</v>
      </c>
      <c r="E170" s="77"/>
      <c r="F170" s="75">
        <f>D170/IF(A170=0,1,A170)</f>
        <v>0</v>
      </c>
      <c r="G170" s="76"/>
      <c r="H170" s="77"/>
      <c r="I170" s="87"/>
      <c r="J170" s="28"/>
      <c r="K170" s="28"/>
    </row>
    <row r="171" spans="2:11" ht="12.75" customHeight="1">
      <c r="B171" s="2"/>
      <c r="C171" s="2"/>
      <c r="D171" s="2"/>
      <c r="I171" s="87"/>
      <c r="J171" s="28"/>
      <c r="K171" s="28"/>
    </row>
    <row r="172" spans="1:11" s="14" customFormat="1" ht="22.5" customHeight="1">
      <c r="A172" s="80" t="s">
        <v>73</v>
      </c>
      <c r="B172" s="81"/>
      <c r="C172" s="82"/>
      <c r="D172" s="80" t="s">
        <v>74</v>
      </c>
      <c r="E172" s="82"/>
      <c r="F172" s="80" t="s">
        <v>108</v>
      </c>
      <c r="G172" s="81"/>
      <c r="H172" s="82"/>
      <c r="I172" s="87"/>
      <c r="J172" s="28"/>
      <c r="K172" s="28"/>
    </row>
    <row r="173" spans="1:11" ht="15.75" customHeight="1">
      <c r="A173" s="75">
        <f>SUM(E160,E119,E79,E39)</f>
        <v>0</v>
      </c>
      <c r="B173" s="76"/>
      <c r="C173" s="77"/>
      <c r="D173" s="75">
        <f>SUM(F160,F119,F79,F39)</f>
        <v>0</v>
      </c>
      <c r="E173" s="77"/>
      <c r="F173" s="75">
        <f>D173/IF(A173=0,1,A173)</f>
        <v>0</v>
      </c>
      <c r="G173" s="76"/>
      <c r="H173" s="77"/>
      <c r="I173" s="87"/>
      <c r="J173" s="28"/>
      <c r="K173" s="28"/>
    </row>
    <row r="174" spans="3:11" ht="12.75" customHeight="1">
      <c r="C174" s="3"/>
      <c r="I174" s="87"/>
      <c r="J174" s="28"/>
      <c r="K174" s="28"/>
    </row>
    <row r="175" spans="1:11" ht="22.5" customHeight="1">
      <c r="A175" s="88" t="s">
        <v>75</v>
      </c>
      <c r="B175" s="89"/>
      <c r="C175" s="90"/>
      <c r="D175" s="88" t="s">
        <v>76</v>
      </c>
      <c r="E175" s="90"/>
      <c r="F175" s="88" t="s">
        <v>109</v>
      </c>
      <c r="G175" s="89"/>
      <c r="H175" s="90"/>
      <c r="I175" s="87"/>
      <c r="J175" s="28"/>
      <c r="K175" s="28"/>
    </row>
    <row r="176" spans="1:11" ht="15.75" customHeight="1">
      <c r="A176" s="75">
        <f>SUM(E163,E122,E82,E42)</f>
        <v>0</v>
      </c>
      <c r="B176" s="76"/>
      <c r="C176" s="77"/>
      <c r="D176" s="75">
        <f>SUM(F163,F122,F82,F42)</f>
        <v>0</v>
      </c>
      <c r="E176" s="77"/>
      <c r="F176" s="75">
        <f>D176/IF(A176=0,1,A176)</f>
        <v>0</v>
      </c>
      <c r="G176" s="76"/>
      <c r="H176" s="77"/>
      <c r="I176" s="87"/>
      <c r="J176" s="28"/>
      <c r="K176" s="28"/>
    </row>
    <row r="177" ht="12.75">
      <c r="C177" s="3"/>
    </row>
    <row r="178" ht="12.75">
      <c r="C178" s="3"/>
    </row>
    <row r="179" ht="12.75">
      <c r="C179" s="3"/>
    </row>
    <row r="183" spans="1:8" ht="86.25" customHeight="1">
      <c r="A183" s="26" t="s">
        <v>48</v>
      </c>
      <c r="B183" s="26" t="s">
        <v>100</v>
      </c>
      <c r="C183" s="26" t="s">
        <v>88</v>
      </c>
      <c r="D183" s="26" t="s">
        <v>87</v>
      </c>
      <c r="E183" s="26" t="s">
        <v>102</v>
      </c>
      <c r="F183" s="26" t="s">
        <v>27</v>
      </c>
      <c r="G183" s="16" t="s">
        <v>70</v>
      </c>
      <c r="H183" s="38" t="s">
        <v>111</v>
      </c>
    </row>
    <row r="184" spans="1:8" ht="22.5" customHeight="1">
      <c r="A184" s="46" t="s">
        <v>90</v>
      </c>
      <c r="B184" s="47"/>
      <c r="C184" s="43">
        <f aca="true" t="shared" si="12" ref="C184:C209">IF(B184="",0,VLOOKUP(B184,$A$322:$B$337,2))</f>
        <v>0</v>
      </c>
      <c r="D184" s="61"/>
      <c r="E184" s="43">
        <f aca="true" t="shared" si="13" ref="E184:E209">IF(H184=TRUE,IF(D184="",0,VLOOKUP(D184,$D$322:$E$340,2)),D184)</f>
        <v>0</v>
      </c>
      <c r="F184" s="43">
        <f aca="true" t="shared" si="14" ref="F184:F209">E184*C184</f>
        <v>0</v>
      </c>
      <c r="G184" s="63" t="b">
        <v>0</v>
      </c>
      <c r="H184" s="53" t="b">
        <v>0</v>
      </c>
    </row>
    <row r="185" spans="1:8" ht="22.5" customHeight="1">
      <c r="A185" s="48" t="s">
        <v>91</v>
      </c>
      <c r="B185" s="49"/>
      <c r="C185" s="44">
        <f t="shared" si="12"/>
        <v>0</v>
      </c>
      <c r="D185" s="61"/>
      <c r="E185" s="44">
        <f t="shared" si="13"/>
        <v>0</v>
      </c>
      <c r="F185" s="44">
        <f t="shared" si="14"/>
        <v>0</v>
      </c>
      <c r="G185" s="53" t="b">
        <v>0</v>
      </c>
      <c r="H185" s="53" t="b">
        <v>0</v>
      </c>
    </row>
    <row r="186" spans="1:8" ht="22.5" customHeight="1">
      <c r="A186" s="48" t="s">
        <v>92</v>
      </c>
      <c r="B186" s="49"/>
      <c r="C186" s="44">
        <f t="shared" si="12"/>
        <v>0</v>
      </c>
      <c r="D186" s="61"/>
      <c r="E186" s="44">
        <f t="shared" si="13"/>
        <v>0</v>
      </c>
      <c r="F186" s="44">
        <f t="shared" si="14"/>
        <v>0</v>
      </c>
      <c r="G186" s="53" t="b">
        <v>0</v>
      </c>
      <c r="H186" s="53" t="b">
        <v>0</v>
      </c>
    </row>
    <row r="187" spans="1:8" ht="22.5" customHeight="1">
      <c r="A187" s="48" t="s">
        <v>93</v>
      </c>
      <c r="B187" s="49"/>
      <c r="C187" s="44">
        <f t="shared" si="12"/>
        <v>0</v>
      </c>
      <c r="D187" s="61"/>
      <c r="E187" s="44">
        <f t="shared" si="13"/>
        <v>0</v>
      </c>
      <c r="F187" s="44">
        <f t="shared" si="14"/>
        <v>0</v>
      </c>
      <c r="G187" s="53" t="b">
        <v>0</v>
      </c>
      <c r="H187" s="53" t="b">
        <v>0</v>
      </c>
    </row>
    <row r="188" spans="1:8" ht="22.5" customHeight="1">
      <c r="A188" s="48" t="s">
        <v>94</v>
      </c>
      <c r="B188" s="49"/>
      <c r="C188" s="44">
        <f t="shared" si="12"/>
        <v>0</v>
      </c>
      <c r="D188" s="61"/>
      <c r="E188" s="44">
        <f t="shared" si="13"/>
        <v>0</v>
      </c>
      <c r="F188" s="44">
        <f t="shared" si="14"/>
        <v>0</v>
      </c>
      <c r="G188" s="53" t="b">
        <v>0</v>
      </c>
      <c r="H188" s="53" t="b">
        <v>0</v>
      </c>
    </row>
    <row r="189" spans="1:8" ht="22.5" customHeight="1">
      <c r="A189" s="48" t="s">
        <v>95</v>
      </c>
      <c r="B189" s="49"/>
      <c r="C189" s="44">
        <f t="shared" si="12"/>
        <v>0</v>
      </c>
      <c r="D189" s="61"/>
      <c r="E189" s="44">
        <f t="shared" si="13"/>
        <v>0</v>
      </c>
      <c r="F189" s="44">
        <f t="shared" si="14"/>
        <v>0</v>
      </c>
      <c r="G189" s="53" t="b">
        <v>0</v>
      </c>
      <c r="H189" s="53" t="b">
        <v>0</v>
      </c>
    </row>
    <row r="190" spans="1:8" ht="22.5" customHeight="1">
      <c r="A190" s="48" t="s">
        <v>96</v>
      </c>
      <c r="B190" s="49"/>
      <c r="C190" s="44">
        <f t="shared" si="12"/>
        <v>0</v>
      </c>
      <c r="D190" s="61"/>
      <c r="E190" s="44">
        <f t="shared" si="13"/>
        <v>0</v>
      </c>
      <c r="F190" s="44">
        <f t="shared" si="14"/>
        <v>0</v>
      </c>
      <c r="G190" s="53" t="b">
        <v>0</v>
      </c>
      <c r="H190" s="53" t="b">
        <v>0</v>
      </c>
    </row>
    <row r="191" spans="1:8" ht="22.5" customHeight="1">
      <c r="A191" s="48" t="s">
        <v>97</v>
      </c>
      <c r="B191" s="49"/>
      <c r="C191" s="44">
        <f t="shared" si="12"/>
        <v>0</v>
      </c>
      <c r="D191" s="61"/>
      <c r="E191" s="44">
        <f t="shared" si="13"/>
        <v>0</v>
      </c>
      <c r="F191" s="44">
        <f t="shared" si="14"/>
        <v>0</v>
      </c>
      <c r="G191" s="53" t="b">
        <v>0</v>
      </c>
      <c r="H191" s="53" t="b">
        <v>0</v>
      </c>
    </row>
    <row r="192" spans="1:8" ht="22.5" customHeight="1">
      <c r="A192" s="48" t="s">
        <v>15</v>
      </c>
      <c r="B192" s="49"/>
      <c r="C192" s="44">
        <f t="shared" si="12"/>
        <v>0</v>
      </c>
      <c r="D192" s="61"/>
      <c r="E192" s="44">
        <f t="shared" si="13"/>
        <v>0</v>
      </c>
      <c r="F192" s="44">
        <f t="shared" si="14"/>
        <v>0</v>
      </c>
      <c r="G192" s="53" t="b">
        <v>0</v>
      </c>
      <c r="H192" s="53" t="b">
        <v>0</v>
      </c>
    </row>
    <row r="193" spans="1:8" ht="22.5" customHeight="1">
      <c r="A193" s="48" t="s">
        <v>16</v>
      </c>
      <c r="B193" s="49"/>
      <c r="C193" s="44">
        <f t="shared" si="12"/>
        <v>0</v>
      </c>
      <c r="D193" s="61"/>
      <c r="E193" s="44">
        <f t="shared" si="13"/>
        <v>0</v>
      </c>
      <c r="F193" s="44">
        <f t="shared" si="14"/>
        <v>0</v>
      </c>
      <c r="G193" s="53" t="b">
        <v>0</v>
      </c>
      <c r="H193" s="53" t="b">
        <v>0</v>
      </c>
    </row>
    <row r="194" spans="1:8" ht="22.5" customHeight="1">
      <c r="A194" s="48" t="s">
        <v>17</v>
      </c>
      <c r="B194" s="49"/>
      <c r="C194" s="44">
        <f t="shared" si="12"/>
        <v>0</v>
      </c>
      <c r="D194" s="61"/>
      <c r="E194" s="44">
        <f t="shared" si="13"/>
        <v>0</v>
      </c>
      <c r="F194" s="44">
        <f t="shared" si="14"/>
        <v>0</v>
      </c>
      <c r="G194" s="53" t="b">
        <v>0</v>
      </c>
      <c r="H194" s="53" t="b">
        <v>0</v>
      </c>
    </row>
    <row r="195" spans="1:8" ht="22.5" customHeight="1">
      <c r="A195" s="48" t="s">
        <v>18</v>
      </c>
      <c r="B195" s="49"/>
      <c r="C195" s="44">
        <f t="shared" si="12"/>
        <v>0</v>
      </c>
      <c r="D195" s="61"/>
      <c r="E195" s="44">
        <f t="shared" si="13"/>
        <v>0</v>
      </c>
      <c r="F195" s="44">
        <f t="shared" si="14"/>
        <v>0</v>
      </c>
      <c r="G195" s="53" t="b">
        <v>0</v>
      </c>
      <c r="H195" s="53" t="b">
        <v>0</v>
      </c>
    </row>
    <row r="196" spans="1:8" ht="22.5" customHeight="1">
      <c r="A196" s="48" t="s">
        <v>19</v>
      </c>
      <c r="B196" s="49"/>
      <c r="C196" s="44">
        <f t="shared" si="12"/>
        <v>0</v>
      </c>
      <c r="D196" s="61"/>
      <c r="E196" s="44">
        <f t="shared" si="13"/>
        <v>0</v>
      </c>
      <c r="F196" s="44">
        <f t="shared" si="14"/>
        <v>0</v>
      </c>
      <c r="G196" s="53" t="b">
        <v>0</v>
      </c>
      <c r="H196" s="53" t="b">
        <v>0</v>
      </c>
    </row>
    <row r="197" spans="1:8" ht="22.5" customHeight="1">
      <c r="A197" s="48" t="s">
        <v>20</v>
      </c>
      <c r="B197" s="49"/>
      <c r="C197" s="44">
        <f t="shared" si="12"/>
        <v>0</v>
      </c>
      <c r="D197" s="61"/>
      <c r="E197" s="44">
        <f t="shared" si="13"/>
        <v>0</v>
      </c>
      <c r="F197" s="44">
        <f t="shared" si="14"/>
        <v>0</v>
      </c>
      <c r="G197" s="53" t="b">
        <v>0</v>
      </c>
      <c r="H197" s="53" t="b">
        <v>0</v>
      </c>
    </row>
    <row r="198" spans="1:8" ht="22.5" customHeight="1">
      <c r="A198" s="48" t="s">
        <v>21</v>
      </c>
      <c r="B198" s="49"/>
      <c r="C198" s="44">
        <f t="shared" si="12"/>
        <v>0</v>
      </c>
      <c r="D198" s="61"/>
      <c r="E198" s="44">
        <f t="shared" si="13"/>
        <v>0</v>
      </c>
      <c r="F198" s="44">
        <f t="shared" si="14"/>
        <v>0</v>
      </c>
      <c r="G198" s="53" t="b">
        <v>0</v>
      </c>
      <c r="H198" s="53" t="b">
        <v>0</v>
      </c>
    </row>
    <row r="199" spans="1:8" ht="22.5" customHeight="1">
      <c r="A199" s="48" t="s">
        <v>22</v>
      </c>
      <c r="B199" s="49"/>
      <c r="C199" s="44">
        <f t="shared" si="12"/>
        <v>0</v>
      </c>
      <c r="D199" s="61"/>
      <c r="E199" s="44">
        <f t="shared" si="13"/>
        <v>0</v>
      </c>
      <c r="F199" s="44">
        <f t="shared" si="14"/>
        <v>0</v>
      </c>
      <c r="G199" s="53" t="b">
        <v>0</v>
      </c>
      <c r="H199" s="53" t="b">
        <v>0</v>
      </c>
    </row>
    <row r="200" spans="1:8" ht="22.5" customHeight="1">
      <c r="A200" s="48" t="s">
        <v>23</v>
      </c>
      <c r="B200" s="49"/>
      <c r="C200" s="44">
        <f t="shared" si="12"/>
        <v>0</v>
      </c>
      <c r="D200" s="61"/>
      <c r="E200" s="44">
        <f t="shared" si="13"/>
        <v>0</v>
      </c>
      <c r="F200" s="44">
        <f t="shared" si="14"/>
        <v>0</v>
      </c>
      <c r="G200" s="53" t="b">
        <v>0</v>
      </c>
      <c r="H200" s="53" t="b">
        <v>0</v>
      </c>
    </row>
    <row r="201" spans="1:8" ht="22.5" customHeight="1">
      <c r="A201" s="48" t="s">
        <v>24</v>
      </c>
      <c r="B201" s="49"/>
      <c r="C201" s="44">
        <f t="shared" si="12"/>
        <v>0</v>
      </c>
      <c r="D201" s="61"/>
      <c r="E201" s="44">
        <f t="shared" si="13"/>
        <v>0</v>
      </c>
      <c r="F201" s="44">
        <f t="shared" si="14"/>
        <v>0</v>
      </c>
      <c r="G201" s="53" t="b">
        <v>0</v>
      </c>
      <c r="H201" s="53" t="b">
        <v>0</v>
      </c>
    </row>
    <row r="202" spans="1:8" ht="22.5" customHeight="1">
      <c r="A202" s="48" t="s">
        <v>25</v>
      </c>
      <c r="B202" s="49"/>
      <c r="C202" s="44">
        <f t="shared" si="12"/>
        <v>0</v>
      </c>
      <c r="D202" s="61"/>
      <c r="E202" s="44">
        <f t="shared" si="13"/>
        <v>0</v>
      </c>
      <c r="F202" s="44">
        <f t="shared" si="14"/>
        <v>0</v>
      </c>
      <c r="G202" s="53" t="b">
        <v>0</v>
      </c>
      <c r="H202" s="53" t="b">
        <v>0</v>
      </c>
    </row>
    <row r="203" spans="1:8" ht="22.5" customHeight="1">
      <c r="A203" s="48" t="s">
        <v>26</v>
      </c>
      <c r="B203" s="49"/>
      <c r="C203" s="44">
        <f t="shared" si="12"/>
        <v>0</v>
      </c>
      <c r="D203" s="61"/>
      <c r="E203" s="44">
        <f t="shared" si="13"/>
        <v>0</v>
      </c>
      <c r="F203" s="44">
        <f t="shared" si="14"/>
        <v>0</v>
      </c>
      <c r="G203" s="53" t="b">
        <v>0</v>
      </c>
      <c r="H203" s="53" t="b">
        <v>0</v>
      </c>
    </row>
    <row r="204" spans="1:8" ht="22.5" customHeight="1">
      <c r="A204" s="48" t="s">
        <v>31</v>
      </c>
      <c r="B204" s="49"/>
      <c r="C204" s="44">
        <f t="shared" si="12"/>
        <v>0</v>
      </c>
      <c r="D204" s="61"/>
      <c r="E204" s="44">
        <f t="shared" si="13"/>
        <v>0</v>
      </c>
      <c r="F204" s="44">
        <f t="shared" si="14"/>
        <v>0</v>
      </c>
      <c r="G204" s="53" t="b">
        <v>0</v>
      </c>
      <c r="H204" s="53" t="b">
        <v>0</v>
      </c>
    </row>
    <row r="205" spans="1:8" ht="22.5" customHeight="1">
      <c r="A205" s="48" t="s">
        <v>32</v>
      </c>
      <c r="B205" s="49"/>
      <c r="C205" s="44">
        <f t="shared" si="12"/>
        <v>0</v>
      </c>
      <c r="D205" s="61"/>
      <c r="E205" s="44">
        <f t="shared" si="13"/>
        <v>0</v>
      </c>
      <c r="F205" s="44">
        <f t="shared" si="14"/>
        <v>0</v>
      </c>
      <c r="G205" s="53" t="b">
        <v>0</v>
      </c>
      <c r="H205" s="53" t="b">
        <v>0</v>
      </c>
    </row>
    <row r="206" spans="1:8" ht="22.5" customHeight="1">
      <c r="A206" s="48" t="s">
        <v>33</v>
      </c>
      <c r="B206" s="49"/>
      <c r="C206" s="44">
        <f t="shared" si="12"/>
        <v>0</v>
      </c>
      <c r="D206" s="61"/>
      <c r="E206" s="44">
        <f t="shared" si="13"/>
        <v>0</v>
      </c>
      <c r="F206" s="44">
        <f t="shared" si="14"/>
        <v>0</v>
      </c>
      <c r="G206" s="64" t="b">
        <v>0</v>
      </c>
      <c r="H206" s="53" t="b">
        <v>0</v>
      </c>
    </row>
    <row r="207" spans="1:8" ht="22.5" customHeight="1">
      <c r="A207" s="48" t="s">
        <v>34</v>
      </c>
      <c r="B207" s="49"/>
      <c r="C207" s="44">
        <f t="shared" si="12"/>
        <v>0</v>
      </c>
      <c r="D207" s="61"/>
      <c r="E207" s="44">
        <f t="shared" si="13"/>
        <v>0</v>
      </c>
      <c r="F207" s="44">
        <f t="shared" si="14"/>
        <v>0</v>
      </c>
      <c r="G207" s="53" t="b">
        <v>0</v>
      </c>
      <c r="H207" s="53" t="b">
        <v>0</v>
      </c>
    </row>
    <row r="208" spans="1:8" ht="22.5" customHeight="1">
      <c r="A208" s="48" t="s">
        <v>35</v>
      </c>
      <c r="B208" s="49"/>
      <c r="C208" s="44">
        <f t="shared" si="12"/>
        <v>0</v>
      </c>
      <c r="D208" s="61"/>
      <c r="E208" s="44">
        <f t="shared" si="13"/>
        <v>0</v>
      </c>
      <c r="F208" s="44">
        <f t="shared" si="14"/>
        <v>0</v>
      </c>
      <c r="G208" s="53" t="b">
        <v>0</v>
      </c>
      <c r="H208" s="53" t="b">
        <v>0</v>
      </c>
    </row>
    <row r="209" spans="1:8" ht="22.5" customHeight="1">
      <c r="A209" s="50" t="s">
        <v>36</v>
      </c>
      <c r="B209" s="51"/>
      <c r="C209" s="45">
        <f t="shared" si="12"/>
        <v>0</v>
      </c>
      <c r="D209" s="62"/>
      <c r="E209" s="45">
        <f t="shared" si="13"/>
        <v>0</v>
      </c>
      <c r="F209" s="45">
        <f t="shared" si="14"/>
        <v>0</v>
      </c>
      <c r="G209" s="57" t="b">
        <v>0</v>
      </c>
      <c r="H209" s="57" t="b">
        <v>0</v>
      </c>
    </row>
    <row r="210" ht="22.5" customHeight="1">
      <c r="B210" s="2"/>
    </row>
    <row r="211" spans="2:8" ht="25.5" customHeight="1">
      <c r="B211" s="2"/>
      <c r="D211" s="83" t="s">
        <v>71</v>
      </c>
      <c r="E211" s="26" t="s">
        <v>28</v>
      </c>
      <c r="F211" s="26" t="s">
        <v>51</v>
      </c>
      <c r="G211" s="26" t="s">
        <v>110</v>
      </c>
      <c r="H211" s="37" t="s">
        <v>82</v>
      </c>
    </row>
    <row r="212" spans="2:8" ht="15.75" customHeight="1">
      <c r="B212" s="31"/>
      <c r="D212" s="85"/>
      <c r="E212" s="6">
        <f>SUM(E184:E209)</f>
        <v>0</v>
      </c>
      <c r="F212" s="6">
        <f>SUM(F184:F209)</f>
        <v>0</v>
      </c>
      <c r="G212" s="6">
        <f>F212/IF(E212=0,1,E212)</f>
        <v>0</v>
      </c>
      <c r="H212" s="20">
        <f>(F36+F76+F116+F157+F212)/IF((E76+E36+E116+E157+E212)=0,1,(E76+E36+E116+E157+E212))</f>
        <v>0</v>
      </c>
    </row>
    <row r="213" spans="2:7" ht="12.75">
      <c r="B213" s="27"/>
      <c r="D213" s="85"/>
      <c r="E213" s="5"/>
      <c r="F213" s="5"/>
      <c r="G213" s="5"/>
    </row>
    <row r="214" spans="2:8" ht="25.5" customHeight="1">
      <c r="B214" s="29"/>
      <c r="D214" s="85"/>
      <c r="E214" s="16" t="s">
        <v>52</v>
      </c>
      <c r="F214" s="16" t="s">
        <v>53</v>
      </c>
      <c r="G214" s="16" t="s">
        <v>62</v>
      </c>
      <c r="H214" s="33" t="s">
        <v>83</v>
      </c>
    </row>
    <row r="215" spans="2:8" ht="15.75" customHeight="1">
      <c r="B215" s="30"/>
      <c r="D215" s="85"/>
      <c r="E215" s="19">
        <f>SUMIF($G$184:$G$209,TRUE,$E$184:$E$209)</f>
        <v>0</v>
      </c>
      <c r="F215" s="20">
        <f>SUMIF($G$184:$G$209,TRUE,$F$184:$F$209)</f>
        <v>0</v>
      </c>
      <c r="G215" s="6">
        <f>F215/IF(E215=0,1,E215)</f>
        <v>0</v>
      </c>
      <c r="H215" s="20">
        <f>(F39+F79+F119+F160+F215)/IF((E79+E39+E119+E160+E215)=0,1,(E79+E39+E119+E160+E215))</f>
        <v>0</v>
      </c>
    </row>
    <row r="216" spans="2:7" ht="12.75">
      <c r="B216" s="27"/>
      <c r="D216" s="85"/>
      <c r="E216" s="3"/>
      <c r="F216" s="3"/>
      <c r="G216" s="3"/>
    </row>
    <row r="217" spans="2:8" ht="25.5" customHeight="1">
      <c r="B217" s="27"/>
      <c r="D217" s="85"/>
      <c r="E217" s="17" t="s">
        <v>55</v>
      </c>
      <c r="F217" s="17" t="s">
        <v>56</v>
      </c>
      <c r="G217" s="18" t="s">
        <v>63</v>
      </c>
      <c r="H217" s="34" t="s">
        <v>84</v>
      </c>
    </row>
    <row r="218" spans="4:8" ht="15.75" customHeight="1">
      <c r="D218" s="85"/>
      <c r="E218" s="15">
        <f>E212-E215</f>
        <v>0</v>
      </c>
      <c r="F218" s="15">
        <f>F212-F215</f>
        <v>0</v>
      </c>
      <c r="G218" s="6">
        <f>F218/IF(E218=0,1,E218)</f>
        <v>0</v>
      </c>
      <c r="H218" s="20">
        <f>(F42+F82+F122+F163+F218)/IF((E82+E42+E122+E163+E218)=0,1,(E82+E42+E122+E163+E218))</f>
        <v>0</v>
      </c>
    </row>
    <row r="219" ht="12.75" customHeight="1"/>
    <row r="220" ht="25.5" customHeight="1">
      <c r="F220" s="29"/>
    </row>
    <row r="221" ht="15.75" customHeight="1">
      <c r="F221" s="30"/>
    </row>
    <row r="226" spans="1:9" ht="25.5" customHeight="1">
      <c r="A226" s="78" t="s">
        <v>49</v>
      </c>
      <c r="B226" s="79"/>
      <c r="C226" s="71"/>
      <c r="D226" s="78" t="s">
        <v>50</v>
      </c>
      <c r="E226" s="92"/>
      <c r="F226" s="78" t="s">
        <v>112</v>
      </c>
      <c r="G226" s="79"/>
      <c r="H226" s="92"/>
      <c r="I226" s="86" t="s">
        <v>79</v>
      </c>
    </row>
    <row r="227" spans="1:9" ht="15.75" customHeight="1">
      <c r="A227" s="69">
        <f>SUM(E212,E157,E116,E76,E36)</f>
        <v>0</v>
      </c>
      <c r="B227" s="70"/>
      <c r="C227" s="71"/>
      <c r="D227" s="69">
        <f>SUM(F212,F157,F116,F76,F36)</f>
        <v>0</v>
      </c>
      <c r="E227" s="91"/>
      <c r="F227" s="75">
        <f>D227/IF(A227=0,1,A227)</f>
        <v>0</v>
      </c>
      <c r="G227" s="76"/>
      <c r="H227" s="77"/>
      <c r="I227" s="87"/>
    </row>
    <row r="228" spans="2:9" ht="12.75">
      <c r="B228" s="2"/>
      <c r="C228" s="2"/>
      <c r="D228" s="2"/>
      <c r="I228" s="87"/>
    </row>
    <row r="229" spans="1:9" ht="25.5" customHeight="1">
      <c r="A229" s="80" t="s">
        <v>77</v>
      </c>
      <c r="B229" s="96"/>
      <c r="C229" s="97"/>
      <c r="D229" s="80" t="s">
        <v>78</v>
      </c>
      <c r="E229" s="98"/>
      <c r="F229" s="80" t="s">
        <v>113</v>
      </c>
      <c r="G229" s="96"/>
      <c r="H229" s="98"/>
      <c r="I229" s="87"/>
    </row>
    <row r="230" spans="1:9" ht="15.75" customHeight="1">
      <c r="A230" s="69">
        <f>SUM(E215,E160,E119,E79,E39)</f>
        <v>0</v>
      </c>
      <c r="B230" s="70"/>
      <c r="C230" s="71"/>
      <c r="D230" s="69">
        <f>SUM(F215,F160,F119,F79,F39)</f>
        <v>0</v>
      </c>
      <c r="E230" s="91"/>
      <c r="F230" s="75">
        <f>D230/IF(A230=0,1,A230)</f>
        <v>0</v>
      </c>
      <c r="G230" s="76"/>
      <c r="H230" s="77"/>
      <c r="I230" s="87"/>
    </row>
    <row r="231" ht="12.75">
      <c r="I231" s="87"/>
    </row>
    <row r="232" spans="1:9" ht="25.5" customHeight="1">
      <c r="A232" s="88" t="s">
        <v>80</v>
      </c>
      <c r="B232" s="93"/>
      <c r="C232" s="94"/>
      <c r="D232" s="88" t="s">
        <v>81</v>
      </c>
      <c r="E232" s="95"/>
      <c r="F232" s="88" t="s">
        <v>114</v>
      </c>
      <c r="G232" s="93"/>
      <c r="H232" s="95"/>
      <c r="I232" s="87"/>
    </row>
    <row r="233" spans="1:9" ht="15.75" customHeight="1">
      <c r="A233" s="69">
        <f>SUM(E218,E163,E122,E82,E42)</f>
        <v>0</v>
      </c>
      <c r="B233" s="70"/>
      <c r="C233" s="71"/>
      <c r="D233" s="69">
        <f>SUM(F218,F163,F122,F82,F42)</f>
        <v>0</v>
      </c>
      <c r="E233" s="91"/>
      <c r="F233" s="75">
        <f>D233/IF(A233=0,1,A233)</f>
        <v>0</v>
      </c>
      <c r="G233" s="76"/>
      <c r="H233" s="77"/>
      <c r="I233" s="87"/>
    </row>
    <row r="235" spans="1:4" ht="12.75">
      <c r="A235" s="3"/>
      <c r="B235" s="3"/>
      <c r="C235" s="3"/>
      <c r="D235" s="3"/>
    </row>
    <row r="236" spans="1:4" ht="12.75">
      <c r="A236" s="3"/>
      <c r="B236" s="9"/>
      <c r="C236" s="9"/>
      <c r="D236" s="9"/>
    </row>
    <row r="237" spans="1:4" ht="12.75">
      <c r="A237" s="3"/>
      <c r="B237" s="5"/>
      <c r="C237" s="5"/>
      <c r="D237" s="5"/>
    </row>
    <row r="238" spans="1:4" ht="12.75">
      <c r="A238" s="3"/>
      <c r="B238" s="5"/>
      <c r="C238" s="5"/>
      <c r="D238" s="5"/>
    </row>
    <row r="239" spans="1:4" ht="12.75">
      <c r="A239" s="3"/>
      <c r="B239" s="5"/>
      <c r="C239" s="9"/>
      <c r="D239" s="9"/>
    </row>
    <row r="240" spans="1:4" ht="12.75">
      <c r="A240" s="3"/>
      <c r="B240" s="5"/>
      <c r="C240" s="5"/>
      <c r="D240" s="5"/>
    </row>
    <row r="260" ht="27" customHeight="1"/>
    <row r="318" ht="15.75">
      <c r="A318" s="8" t="s">
        <v>45</v>
      </c>
    </row>
    <row r="319" ht="15.75">
      <c r="A319" s="8"/>
    </row>
    <row r="320" spans="4:5" ht="12.75">
      <c r="D320" s="39"/>
      <c r="E320" s="40"/>
    </row>
    <row r="321" spans="1:5" ht="25.5">
      <c r="A321" s="10" t="s">
        <v>2</v>
      </c>
      <c r="B321" s="10" t="s">
        <v>98</v>
      </c>
      <c r="C321" s="3"/>
      <c r="D321" s="10" t="s">
        <v>99</v>
      </c>
      <c r="E321" s="13" t="s">
        <v>37</v>
      </c>
    </row>
    <row r="322" spans="1:5" ht="12.75">
      <c r="A322" s="6" t="s">
        <v>30</v>
      </c>
      <c r="B322" s="6">
        <v>0</v>
      </c>
      <c r="C322" s="3"/>
      <c r="D322" s="6">
        <v>0.5</v>
      </c>
      <c r="E322" s="6">
        <v>0.3</v>
      </c>
    </row>
    <row r="323" spans="1:5" ht="12.75">
      <c r="A323" s="11" t="s">
        <v>4</v>
      </c>
      <c r="B323" s="12">
        <v>4</v>
      </c>
      <c r="C323" s="4"/>
      <c r="D323" s="12">
        <v>1</v>
      </c>
      <c r="E323" s="6">
        <v>0.7</v>
      </c>
    </row>
    <row r="324" spans="1:5" ht="12.75">
      <c r="A324" s="11" t="s">
        <v>0</v>
      </c>
      <c r="B324" s="12">
        <v>3.7</v>
      </c>
      <c r="C324" s="4"/>
      <c r="D324" s="12">
        <v>1.5</v>
      </c>
      <c r="E324" s="6">
        <v>1</v>
      </c>
    </row>
    <row r="325" spans="1:5" ht="12.75">
      <c r="A325" s="11" t="s">
        <v>3</v>
      </c>
      <c r="B325" s="12">
        <v>4</v>
      </c>
      <c r="C325" s="4"/>
      <c r="D325" s="12">
        <v>2</v>
      </c>
      <c r="E325" s="6">
        <v>1.3</v>
      </c>
    </row>
    <row r="326" spans="1:5" ht="12.75">
      <c r="A326" s="11" t="s">
        <v>6</v>
      </c>
      <c r="B326" s="12">
        <v>3</v>
      </c>
      <c r="C326" s="4"/>
      <c r="D326" s="12">
        <v>2.5</v>
      </c>
      <c r="E326" s="6">
        <v>1.7</v>
      </c>
    </row>
    <row r="327" spans="1:5" ht="12.75">
      <c r="A327" s="11" t="s">
        <v>7</v>
      </c>
      <c r="B327" s="12">
        <v>2.7</v>
      </c>
      <c r="C327" s="4"/>
      <c r="D327" s="12">
        <v>3</v>
      </c>
      <c r="E327" s="6">
        <v>2</v>
      </c>
    </row>
    <row r="328" spans="1:5" ht="12.75">
      <c r="A328" s="11" t="s">
        <v>5</v>
      </c>
      <c r="B328" s="12">
        <v>3.3</v>
      </c>
      <c r="C328" s="4"/>
      <c r="D328" s="6">
        <v>3.5</v>
      </c>
      <c r="E328" s="6">
        <v>2.3</v>
      </c>
    </row>
    <row r="329" spans="1:5" ht="12.75">
      <c r="A329" s="11" t="s">
        <v>8</v>
      </c>
      <c r="B329" s="12">
        <v>2</v>
      </c>
      <c r="C329" s="4"/>
      <c r="D329" s="12">
        <v>4</v>
      </c>
      <c r="E329" s="6">
        <v>2.7</v>
      </c>
    </row>
    <row r="330" spans="1:5" ht="12.75">
      <c r="A330" s="11" t="s">
        <v>9</v>
      </c>
      <c r="B330" s="12">
        <v>1.7</v>
      </c>
      <c r="C330" s="4"/>
      <c r="D330" s="12">
        <v>4.5</v>
      </c>
      <c r="E330" s="6">
        <v>3</v>
      </c>
    </row>
    <row r="331" spans="1:5" ht="12.75">
      <c r="A331" s="11" t="s">
        <v>10</v>
      </c>
      <c r="B331" s="12">
        <v>2.3</v>
      </c>
      <c r="C331" s="4"/>
      <c r="D331" s="12">
        <v>5</v>
      </c>
      <c r="E331" s="6">
        <v>3.3</v>
      </c>
    </row>
    <row r="332" spans="1:5" ht="12.75">
      <c r="A332" s="11" t="s">
        <v>11</v>
      </c>
      <c r="B332" s="12">
        <v>1</v>
      </c>
      <c r="C332" s="4"/>
      <c r="D332" s="12">
        <v>6</v>
      </c>
      <c r="E332" s="6">
        <v>4</v>
      </c>
    </row>
    <row r="333" spans="1:5" ht="12.75">
      <c r="A333" s="11" t="s">
        <v>12</v>
      </c>
      <c r="B333" s="12">
        <v>0.7</v>
      </c>
      <c r="C333" s="4"/>
      <c r="D333" s="12">
        <v>7</v>
      </c>
      <c r="E333" s="6">
        <v>4.7</v>
      </c>
    </row>
    <row r="334" spans="1:5" ht="12.75">
      <c r="A334" s="11" t="s">
        <v>13</v>
      </c>
      <c r="B334" s="12">
        <v>1.3</v>
      </c>
      <c r="C334" s="4"/>
      <c r="D334" s="12">
        <v>8</v>
      </c>
      <c r="E334" s="6">
        <v>5.3</v>
      </c>
    </row>
    <row r="335" spans="1:5" ht="12.75">
      <c r="A335" s="11" t="s">
        <v>30</v>
      </c>
      <c r="B335" s="12">
        <v>0</v>
      </c>
      <c r="C335" s="4"/>
      <c r="D335" s="12">
        <v>9</v>
      </c>
      <c r="E335" s="6">
        <v>6</v>
      </c>
    </row>
    <row r="336" spans="1:5" ht="12.75">
      <c r="A336" s="11" t="s">
        <v>14</v>
      </c>
      <c r="B336" s="12">
        <v>0</v>
      </c>
      <c r="C336" s="4"/>
      <c r="D336" s="12">
        <v>10</v>
      </c>
      <c r="E336" s="6">
        <v>6.7</v>
      </c>
    </row>
    <row r="337" spans="1:5" ht="12.75">
      <c r="A337" s="41"/>
      <c r="B337" s="42"/>
      <c r="C337" s="4"/>
      <c r="D337" s="6">
        <v>12</v>
      </c>
      <c r="E337" s="6">
        <v>8</v>
      </c>
    </row>
    <row r="338" spans="1:5" ht="12.75">
      <c r="A338" s="1"/>
      <c r="B338" s="1"/>
      <c r="C338" s="1"/>
      <c r="D338" s="6">
        <v>15</v>
      </c>
      <c r="E338" s="6">
        <v>10</v>
      </c>
    </row>
    <row r="339" spans="1:5" ht="12.75">
      <c r="A339" s="1"/>
      <c r="B339" s="1"/>
      <c r="C339" s="1"/>
      <c r="D339" s="6">
        <v>20</v>
      </c>
      <c r="E339" s="6">
        <v>13.3</v>
      </c>
    </row>
    <row r="340" spans="1:5" ht="12.75">
      <c r="A340" s="1"/>
      <c r="B340" s="1"/>
      <c r="C340" s="1"/>
      <c r="D340" s="6" t="s">
        <v>38</v>
      </c>
      <c r="E340" s="6">
        <v>0</v>
      </c>
    </row>
    <row r="341" spans="1:4" ht="12.75">
      <c r="A341" s="1"/>
      <c r="B341" s="1"/>
      <c r="C341" s="1"/>
      <c r="D341" s="1"/>
    </row>
    <row r="342" spans="1:4" ht="12.75">
      <c r="A342" s="1"/>
      <c r="B342" s="1"/>
      <c r="C342" s="1"/>
      <c r="D342" s="1"/>
    </row>
    <row r="343" spans="1:4" ht="12.75">
      <c r="A343" s="1"/>
      <c r="B343" s="1"/>
      <c r="C343" s="1"/>
      <c r="D343" s="1"/>
    </row>
    <row r="344" spans="1:4" ht="12.75">
      <c r="A344" s="1"/>
      <c r="B344" s="1"/>
      <c r="C344" s="1"/>
      <c r="D344" s="1"/>
    </row>
    <row r="345" ht="12.75">
      <c r="D345" s="1"/>
    </row>
    <row r="346" ht="12.75">
      <c r="D346" s="1"/>
    </row>
    <row r="347" ht="12.75">
      <c r="D347" s="1"/>
    </row>
    <row r="348" ht="12.75">
      <c r="D348" s="1"/>
    </row>
    <row r="349" ht="12.75">
      <c r="D349" s="1"/>
    </row>
    <row r="350" ht="12.75">
      <c r="D350" s="1"/>
    </row>
    <row r="351" ht="12.75">
      <c r="D351" s="1"/>
    </row>
  </sheetData>
  <sheetProtection password="850B" sheet="1" objects="1" scenarios="1" selectLockedCells="1"/>
  <mergeCells count="43">
    <mergeCell ref="I226:I233"/>
    <mergeCell ref="A232:C232"/>
    <mergeCell ref="D232:E232"/>
    <mergeCell ref="F232:H232"/>
    <mergeCell ref="A233:C233"/>
    <mergeCell ref="D233:E233"/>
    <mergeCell ref="F233:H233"/>
    <mergeCell ref="A229:C229"/>
    <mergeCell ref="D229:E229"/>
    <mergeCell ref="F229:H229"/>
    <mergeCell ref="A230:C230"/>
    <mergeCell ref="D230:E230"/>
    <mergeCell ref="F230:H230"/>
    <mergeCell ref="A176:C176"/>
    <mergeCell ref="D176:E176"/>
    <mergeCell ref="F176:H176"/>
    <mergeCell ref="D211:D218"/>
    <mergeCell ref="D226:E226"/>
    <mergeCell ref="F226:H226"/>
    <mergeCell ref="D227:E227"/>
    <mergeCell ref="I169:I176"/>
    <mergeCell ref="D173:E173"/>
    <mergeCell ref="F173:H173"/>
    <mergeCell ref="A175:C175"/>
    <mergeCell ref="D175:E175"/>
    <mergeCell ref="F175:H175"/>
    <mergeCell ref="F170:H170"/>
    <mergeCell ref="F169:H169"/>
    <mergeCell ref="A172:C172"/>
    <mergeCell ref="D172:E172"/>
    <mergeCell ref="D35:D42"/>
    <mergeCell ref="D75:D82"/>
    <mergeCell ref="D115:D122"/>
    <mergeCell ref="D169:E169"/>
    <mergeCell ref="D156:D163"/>
    <mergeCell ref="F227:H227"/>
    <mergeCell ref="A227:C227"/>
    <mergeCell ref="A169:C169"/>
    <mergeCell ref="A170:C170"/>
    <mergeCell ref="A173:C173"/>
    <mergeCell ref="A226:C226"/>
    <mergeCell ref="F172:H172"/>
    <mergeCell ref="D170:E170"/>
  </mergeCells>
  <printOptions/>
  <pageMargins left="0.75" right="0.75" top="1" bottom="1" header="0.5" footer="0.5"/>
  <pageSetup horizontalDpi="600" verticalDpi="600" orientation="portrait" r:id="rId3"/>
  <ignoredErrors>
    <ignoredError sqref="F8:F33 F48:F73" evalError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 Eguizabal</dc:creator>
  <cp:keywords/>
  <dc:description/>
  <cp:lastModifiedBy>Windows User</cp:lastModifiedBy>
  <dcterms:created xsi:type="dcterms:W3CDTF">2006-03-01T00:42:00Z</dcterms:created>
  <dcterms:modified xsi:type="dcterms:W3CDTF">2019-05-15T18:53:03Z</dcterms:modified>
  <cp:category/>
  <cp:version/>
  <cp:contentType/>
  <cp:contentStatus/>
</cp:coreProperties>
</file>