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28304501\Documents\Website\"/>
    </mc:Choice>
  </mc:AlternateContent>
  <xr:revisionPtr revIDLastSave="0" documentId="13_ncr:1_{7BEA25C1-7516-4067-94E8-4CA6EDD173DC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Eco Calculator" sheetId="1" r:id="rId1"/>
    <sheet name="Degree Progress" sheetId="2" state="hidden" r:id="rId2"/>
    <sheet name="Eco BSFA Progress" sheetId="3" state="hidden" r:id="rId3"/>
    <sheet name="Eco BS_BA Progress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2" l="1"/>
  <c r="E11" i="2"/>
  <c r="E10" i="2"/>
  <c r="E5" i="2"/>
  <c r="C47" i="4" l="1"/>
  <c r="C25" i="4"/>
  <c r="B31" i="3"/>
  <c r="E30" i="1"/>
  <c r="E13" i="1" a="1"/>
  <c r="E13" i="1" s="1"/>
  <c r="E21" i="1" s="1" a="1"/>
  <c r="E21" i="1" s="1"/>
  <c r="E9" i="1" a="1"/>
  <c r="E9" i="1" s="1"/>
  <c r="E24" i="1" l="1"/>
  <c r="D33" i="1" s="1"/>
  <c r="E8" i="1" a="1"/>
  <c r="E8" i="1" s="1"/>
  <c r="E26" i="1" l="1" a="1"/>
  <c r="E26" i="1" s="1"/>
  <c r="E27" i="1" s="1" a="1"/>
  <c r="E27" i="1" s="1"/>
  <c r="E31" i="1"/>
  <c r="B32" i="1" s="1" a="1"/>
  <c r="B32" i="1" s="1"/>
  <c r="B33" i="1" l="1"/>
  <c r="D32" i="1" a="1"/>
  <c r="D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<sst xmlns="http://schemas.openxmlformats.org/spreadsheetml/2006/main" count="206" uniqueCount="134">
  <si>
    <r>
      <rPr>
        <b/>
        <sz val="12"/>
        <color indexed="8"/>
        <rFont val="Helvetica Neue"/>
        <family val="2"/>
      </rPr>
      <t>SMU Units</t>
    </r>
    <r>
      <rPr>
        <sz val="12"/>
        <color indexed="8"/>
        <rFont val="Helvetica Neue"/>
        <family val="2"/>
      </rPr>
      <t xml:space="preserve"> Remaining</t>
    </r>
  </si>
  <si>
    <t>1 A)</t>
  </si>
  <si>
    <r>
      <rPr>
        <b/>
        <sz val="12"/>
        <color indexed="8"/>
        <rFont val="Helvetica Neue"/>
        <family val="2"/>
      </rPr>
      <t>Total Academic Units</t>
    </r>
    <r>
      <rPr>
        <sz val="12"/>
        <color indexed="8"/>
        <rFont val="Helvetica Neue"/>
        <family val="2"/>
      </rPr>
      <t xml:space="preserve"> Remaining</t>
    </r>
  </si>
  <si>
    <t>1 B)</t>
  </si>
  <si>
    <r>
      <rPr>
        <b/>
        <sz val="12"/>
        <color indexed="8"/>
        <rFont val="Helvetica Neue"/>
        <family val="2"/>
      </rPr>
      <t>Advanced Units</t>
    </r>
    <r>
      <rPr>
        <sz val="12"/>
        <color indexed="8"/>
        <rFont val="Helvetica Neue"/>
        <family val="2"/>
      </rPr>
      <t xml:space="preserve"> Remaining</t>
    </r>
  </si>
  <si>
    <t>1 C)</t>
  </si>
  <si>
    <t>2 A)</t>
  </si>
  <si>
    <t>2 B)</t>
  </si>
  <si>
    <t>ECO Major Units Remaining</t>
  </si>
  <si>
    <t>2 C)</t>
  </si>
  <si>
    <t>2nd major units remaining, if applicable</t>
  </si>
  <si>
    <t>2 D)</t>
  </si>
  <si>
    <t>Minor units remaining, if applicable</t>
  </si>
  <si>
    <t>2 E)</t>
  </si>
  <si>
    <t>2 F)</t>
  </si>
  <si>
    <t>Estimated sum of CC, major, and minor requirements</t>
  </si>
  <si>
    <t xml:space="preserve">Step 3:  On Track to Graduate? </t>
  </si>
  <si>
    <t>Estimated hours remaining overall</t>
  </si>
  <si>
    <t>Number of semesters remaining</t>
  </si>
  <si>
    <t>3 A)</t>
  </si>
  <si>
    <t xml:space="preserve"> </t>
  </si>
  <si>
    <t>On track?</t>
  </si>
  <si>
    <t>Step 4: Schedule Help</t>
  </si>
  <si>
    <t>Number of ECO major courses remaining after this semester</t>
  </si>
  <si>
    <t>Average number of ECO Courses Per Semester</t>
  </si>
  <si>
    <t>You should take</t>
  </si>
  <si>
    <t>OR</t>
  </si>
  <si>
    <t>ECO major courses each semester.</t>
  </si>
  <si>
    <t xml:space="preserve">You need to average </t>
  </si>
  <si>
    <t>to</t>
  </si>
  <si>
    <t xml:space="preserve">hours each semester. </t>
  </si>
  <si>
    <t>Step 5: Create a Tentative Schedule</t>
  </si>
  <si>
    <t>Please do your best to create a tentative schedule.</t>
  </si>
  <si>
    <t>6)</t>
  </si>
  <si>
    <t>SMU UNITS (60 Required) (R-2526)</t>
  </si>
  <si>
    <t>Requirement</t>
  </si>
  <si>
    <t>Satisfied?</t>
  </si>
  <si>
    <t>Credit</t>
  </si>
  <si>
    <t>Credit Remain</t>
  </si>
  <si>
    <t>1A)</t>
  </si>
  <si>
    <t>Dedman college Undergraduate Program Requirements (RG-0094)</t>
  </si>
  <si>
    <t>CREDIT REQUIREMENTS (6 Categories) (R-0378)</t>
  </si>
  <si>
    <t>1B)</t>
  </si>
  <si>
    <t>1C)</t>
  </si>
  <si>
    <t>Common Curriculum (RG-132)</t>
  </si>
  <si>
    <t>FOUNDATIONS (4 Categories; 9-17 Units Required) (R-2544)</t>
  </si>
  <si>
    <t>Checklist</t>
  </si>
  <si>
    <t>Semester</t>
  </si>
  <si>
    <t>Course</t>
  </si>
  <si>
    <t>FOUNDATIONS: SECOND LANGUAGE (1 Course; 0 – 8 Units Required) (R-2555)</t>
  </si>
  <si>
    <t>BREADTH (7 Categories Required) (R-2556)</t>
  </si>
  <si>
    <t>BREADTH (EXPLORING SCIENCE) (1-2 Courses; 3-4 Units Required) (R-2565)</t>
  </si>
  <si>
    <t>EXPLORING SCIENCE (1 Course; 3 Units Required)</t>
  </si>
  <si>
    <t>PROFICIENCIES &amp; EXPERIENCES VERIFICATION (R-2667)</t>
  </si>
  <si>
    <t>ECONOMICS WITH FINANCE APPLICATIONS B.S. (54 Units Required) (RG-0058)</t>
  </si>
  <si>
    <t>ECO 1311/1312 (C-) (6 Units Required) (R-0040)</t>
  </si>
  <si>
    <t>ECO 1311</t>
  </si>
  <si>
    <t>ECO 1312</t>
  </si>
  <si>
    <t>ECO 3301/3302 (C-) (6 Units Required) (R-0041)</t>
  </si>
  <si>
    <t>ECO 3301</t>
  </si>
  <si>
    <t>ECO 3302</t>
  </si>
  <si>
    <t>ECONOMICS FINANCE (C-) (9 Units Required) (R-0550)</t>
  </si>
  <si>
    <t>ECO 3355</t>
  </si>
  <si>
    <t>ECO 4368</t>
  </si>
  <si>
    <t>ECO 4378</t>
  </si>
  <si>
    <t>ECONOMICS ADVANCED (C-) (18 Units Required) (R-0230)</t>
  </si>
  <si>
    <t>ECO Advance 1</t>
  </si>
  <si>
    <t>ECO Advance 2</t>
  </si>
  <si>
    <t>ECO Advance 3</t>
  </si>
  <si>
    <t>ECO Advance 4</t>
  </si>
  <si>
    <t>ECO Advance 5</t>
  </si>
  <si>
    <t>ECO Advance 6</t>
  </si>
  <si>
    <t>CALCULUS (C-) (3 Units Required) (R-2073)</t>
  </si>
  <si>
    <t>MATH 1309/1337</t>
  </si>
  <si>
    <t>STATISTICS (C-) (3 Units Required) (R-2072)</t>
  </si>
  <si>
    <t>STAT 2331/4340</t>
  </si>
  <si>
    <t>COMPUTER SCIENCE (C-) (3 Units Required) (R-0551)</t>
  </si>
  <si>
    <t>CS 1340/1341</t>
  </si>
  <si>
    <t>ACCOUNTING (C-) (6 Units Required) (R-0241)</t>
  </si>
  <si>
    <t>ACCT 2301</t>
  </si>
  <si>
    <t>ACCT 2302</t>
  </si>
  <si>
    <t>ECONOMICS B.S.</t>
  </si>
  <si>
    <t>ECONOMETRIC (C-) (9 Units Required) (R-0550)</t>
  </si>
  <si>
    <t>ECO 4350</t>
  </si>
  <si>
    <t>CALCULUS (C-)</t>
  </si>
  <si>
    <t>MATH 1337</t>
  </si>
  <si>
    <t>MATH1340</t>
  </si>
  <si>
    <t>MATH 1338</t>
  </si>
  <si>
    <t>STAT 2331</t>
  </si>
  <si>
    <t>ECONOMICS B.A.</t>
  </si>
  <si>
    <t>1)</t>
  </si>
  <si>
    <t>2)</t>
  </si>
  <si>
    <t>3)</t>
  </si>
  <si>
    <t>4)</t>
  </si>
  <si>
    <t>5)</t>
  </si>
  <si>
    <t>ADVANCED UNITS</t>
  </si>
  <si>
    <t>TOTAL ACADEMIC UNITS</t>
  </si>
  <si>
    <t>SMU UNITS</t>
  </si>
  <si>
    <t>HUMAN DIVERSITY</t>
  </si>
  <si>
    <t xml:space="preserve">CIVICS &amp; INDIVIDUAL ETHICS </t>
  </si>
  <si>
    <t>GLOBAL PERSPECTIVES</t>
  </si>
  <si>
    <t>COMMUNITY ENGAGEMENT</t>
  </si>
  <si>
    <t>ORAL COMMUNICATION</t>
  </si>
  <si>
    <t>TECHNOLOGICAL ADVANCES &amp; SOCIETY</t>
  </si>
  <si>
    <t xml:space="preserve">PHILOSOPHICAL, RELIGIOUS &amp; ETHICAL INQUIRY </t>
  </si>
  <si>
    <t xml:space="preserve">LITERARY ANALYSIS &amp; INTERPRETATION </t>
  </si>
  <si>
    <t>SOCIAL &amp; BEHAVIORAL SCIENCES</t>
  </si>
  <si>
    <t>HISTORICAL CONTEXTS</t>
  </si>
  <si>
    <t>CREATIVITY &amp; AESTHETICS</t>
  </si>
  <si>
    <t> SECOND LANGUAGE</t>
  </si>
  <si>
    <t>QUANTITATIVE REASONING</t>
  </si>
  <si>
    <t>CRITICAL REASONING</t>
  </si>
  <si>
    <t>ACADEMIC WRITING</t>
  </si>
  <si>
    <t xml:space="preserve">CC Requriement not fulfilled: </t>
  </si>
  <si>
    <t xml:space="preserve">Major Requriement not fulfilled: </t>
  </si>
  <si>
    <t>ECO Calculator</t>
  </si>
  <si>
    <t>Degree Progress</t>
  </si>
  <si>
    <t>ECO BSFA Progress</t>
  </si>
  <si>
    <t>ECO BS/BA Progress</t>
  </si>
  <si>
    <t xml:space="preserve">Major Requirement not fulfilled: </t>
  </si>
  <si>
    <t>ECO Electives</t>
  </si>
  <si>
    <t>Step 1: Undergraduate Graduation Requirements (RG-2285)</t>
  </si>
  <si>
    <t>Step 1: Undergraduate Graduation Requirements</t>
  </si>
  <si>
    <t>Step 2: Common Curriculum</t>
  </si>
  <si>
    <t>Step 3: Identify Remaining Requirements</t>
  </si>
  <si>
    <t>Estimated CC Hours Remaining</t>
  </si>
  <si>
    <t>Expected Graduation, Name, SMU ID</t>
  </si>
  <si>
    <t>Please use DPR Summary to populate:  
my.SMU - Academics - Degree Progress</t>
  </si>
  <si>
    <t>Of those estimated total hours, this many need to be advanced (3000 level or higher):</t>
  </si>
  <si>
    <t>Estimated Hours (Units) remaining after this semester</t>
  </si>
  <si>
    <r>
      <rPr>
        <u/>
        <sz val="11"/>
        <color rgb="FF000000"/>
        <rFont val="Helvetica Neue"/>
      </rPr>
      <t>Number</t>
    </r>
    <r>
      <rPr>
        <sz val="11"/>
        <color indexed="8"/>
        <rFont val="Helvetica Neue"/>
        <family val="2"/>
      </rPr>
      <t xml:space="preserve"> of CC requirements remaining, </t>
    </r>
    <r>
      <rPr>
        <b/>
        <sz val="11"/>
        <color indexed="8"/>
        <rFont val="Helvetica Neue"/>
        <family val="2"/>
      </rPr>
      <t>excluding second language</t>
    </r>
  </si>
  <si>
    <t>Second Language Hours Remaining (0, 4 hrs., 8 hrs., etc.)</t>
  </si>
  <si>
    <t>2nd minor units remaining, if applicable</t>
  </si>
  <si>
    <t>Average Hours Needed Per Semester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</si>
</sst>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0"/>
      <color indexed="8"/>
      <name val="Helvetica Neue"/>
    </font>
    <font>
      <sz val="11"/>
      <color indexed="8"/>
      <name val="Calibri"/>
      <family val="2"/>
    </font>
    <font>
      <b/>
      <sz val="15"/>
      <color indexed="9"/>
      <name val="Helvetica Neue"/>
      <family val="2"/>
    </font>
    <font>
      <b/>
      <sz val="12"/>
      <color indexed="8"/>
      <name val="Calibri"/>
      <family val="2"/>
    </font>
    <font>
      <sz val="12"/>
      <color indexed="8"/>
      <name val="Helvetica Neue"/>
      <family val="2"/>
    </font>
    <font>
      <b/>
      <sz val="12"/>
      <color indexed="8"/>
      <name val="Helvetica Neue"/>
      <family val="2"/>
    </font>
    <font>
      <sz val="11"/>
      <color indexed="8"/>
      <name val="Helvetica Neue"/>
      <family val="2"/>
    </font>
    <font>
      <b/>
      <sz val="11"/>
      <color indexed="8"/>
      <name val="Helvetica Neue"/>
      <family val="2"/>
    </font>
    <font>
      <sz val="12"/>
      <color indexed="8"/>
      <name val="Calibri"/>
      <family val="2"/>
    </font>
    <font>
      <sz val="11"/>
      <color indexed="8"/>
      <name val="Helvetica"/>
      <family val="2"/>
    </font>
    <font>
      <b/>
      <sz val="11"/>
      <color indexed="8"/>
      <name val="Helvetica"/>
      <family val="2"/>
    </font>
    <font>
      <b/>
      <u/>
      <sz val="11"/>
      <color indexed="8"/>
      <name val="Helvetica Neue"/>
      <family val="2"/>
    </font>
    <font>
      <b/>
      <sz val="16"/>
      <color indexed="8"/>
      <name val="Helvetica Neue"/>
      <family val="2"/>
    </font>
    <font>
      <b/>
      <sz val="13"/>
      <color indexed="9"/>
      <name val="Helvetica Neue"/>
      <family val="2"/>
    </font>
    <font>
      <b/>
      <sz val="10"/>
      <color indexed="8"/>
      <name val="Helvetica Neue"/>
      <family val="2"/>
    </font>
    <font>
      <sz val="10"/>
      <color rgb="FF000000"/>
      <name val="Helvetica Neue"/>
      <family val="2"/>
    </font>
    <font>
      <sz val="20"/>
      <color indexed="8"/>
      <name val="Calibri"/>
      <family val="2"/>
    </font>
    <font>
      <b/>
      <sz val="48"/>
      <color rgb="FFE0002E"/>
      <name val="Helvetica Neue"/>
      <family val="2"/>
      <scheme val="major"/>
    </font>
    <font>
      <b/>
      <sz val="48"/>
      <color rgb="FFE0002E"/>
      <name val="Helvetica Neue"/>
      <family val="2"/>
    </font>
    <font>
      <b/>
      <sz val="20"/>
      <color indexed="8"/>
      <name val="Calibri"/>
      <family val="2"/>
    </font>
    <font>
      <b/>
      <sz val="12"/>
      <name val="Calibri"/>
      <family val="2"/>
    </font>
    <font>
      <u/>
      <sz val="11"/>
      <color rgb="FF000000"/>
      <name val="Helvetica Neue"/>
    </font>
    <font>
      <sz val="11"/>
      <color indexed="8"/>
      <name val="Helvetica Neue"/>
    </font>
  </fonts>
  <fills count="9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8"/>
        <bgColor auto="1"/>
      </patternFill>
    </fill>
  </fills>
  <borders count="4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7"/>
      </bottom>
      <diagonal/>
    </border>
    <border>
      <left style="thin">
        <color indexed="15"/>
      </left>
      <right style="thin">
        <color indexed="17"/>
      </right>
      <top style="thin">
        <color indexed="17"/>
      </top>
      <bottom style="thin">
        <color indexed="15"/>
      </bottom>
      <diagonal/>
    </border>
    <border>
      <left style="thin">
        <color indexed="17"/>
      </left>
      <right style="thin">
        <color indexed="15"/>
      </right>
      <top style="thin">
        <color indexed="17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7"/>
      </top>
      <bottom style="thin">
        <color indexed="15"/>
      </bottom>
      <diagonal/>
    </border>
    <border>
      <left style="thin">
        <color indexed="15"/>
      </left>
      <right style="thin">
        <color indexed="17"/>
      </right>
      <top style="thin">
        <color indexed="15"/>
      </top>
      <bottom style="thin">
        <color indexed="15"/>
      </bottom>
      <diagonal/>
    </border>
    <border>
      <left style="thin">
        <color indexed="17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/>
      <top style="thin">
        <color indexed="15"/>
      </top>
      <bottom style="thin">
        <color indexed="17"/>
      </bottom>
      <diagonal/>
    </border>
    <border>
      <left style="thin">
        <color indexed="15"/>
      </left>
      <right/>
      <top style="thin">
        <color indexed="17"/>
      </top>
      <bottom style="thin">
        <color indexed="15"/>
      </bottom>
      <diagonal/>
    </border>
    <border>
      <left style="thin">
        <color indexed="15"/>
      </left>
      <right/>
      <top style="thin">
        <color indexed="15"/>
      </top>
      <bottom style="thin">
        <color indexed="15"/>
      </bottom>
      <diagonal/>
    </border>
    <border>
      <left/>
      <right style="thin">
        <color indexed="15"/>
      </right>
      <top style="thin">
        <color indexed="15"/>
      </top>
      <bottom style="thin">
        <color indexed="17"/>
      </bottom>
      <diagonal/>
    </border>
    <border>
      <left/>
      <right/>
      <top style="thin">
        <color indexed="15"/>
      </top>
      <bottom style="thin">
        <color indexed="17"/>
      </bottom>
      <diagonal/>
    </border>
    <border>
      <left style="thin">
        <color indexed="15"/>
      </left>
      <right/>
      <top/>
      <bottom style="thin">
        <color indexed="15"/>
      </bottom>
      <diagonal/>
    </border>
    <border>
      <left/>
      <right/>
      <top/>
      <bottom style="thin">
        <color indexed="15"/>
      </bottom>
      <diagonal/>
    </border>
    <border>
      <left/>
      <right/>
      <top style="thin">
        <color indexed="15"/>
      </top>
      <bottom style="thin">
        <color indexed="15"/>
      </bottom>
      <diagonal/>
    </border>
    <border>
      <left/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17"/>
      </right>
      <top style="thin">
        <color indexed="17"/>
      </top>
      <bottom style="thin">
        <color indexed="15"/>
      </bottom>
      <diagonal/>
    </border>
    <border>
      <left/>
      <right style="thin">
        <color indexed="17"/>
      </right>
      <top style="thin">
        <color indexed="15"/>
      </top>
      <bottom style="thin">
        <color indexed="15"/>
      </bottom>
      <diagonal/>
    </border>
    <border>
      <left/>
      <right style="thin">
        <color indexed="15"/>
      </right>
      <top style="thin">
        <color indexed="17"/>
      </top>
      <bottom style="thin">
        <color indexed="15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17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35">
    <xf numFmtId="0" fontId="0" fillId="0" borderId="0" xfId="0">
      <alignment vertical="top" wrapText="1"/>
    </xf>
    <xf numFmtId="0" fontId="1" fillId="0" borderId="0" xfId="0" applyNumberFormat="1" applyFont="1" applyAlignment="1"/>
    <xf numFmtId="49" fontId="4" fillId="0" borderId="4" xfId="0" applyNumberFormat="1" applyFont="1" applyBorder="1" applyAlignment="1"/>
    <xf numFmtId="49" fontId="6" fillId="0" borderId="5" xfId="0" applyNumberFormat="1" applyFont="1" applyBorder="1" applyAlignment="1"/>
    <xf numFmtId="0" fontId="6" fillId="4" borderId="6" xfId="0" applyNumberFormat="1" applyFont="1" applyFill="1" applyBorder="1" applyAlignment="1">
      <alignment horizontal="center"/>
    </xf>
    <xf numFmtId="0" fontId="6" fillId="4" borderId="7" xfId="0" applyNumberFormat="1" applyFont="1" applyFill="1" applyBorder="1" applyAlignment="1">
      <alignment horizontal="center"/>
    </xf>
    <xf numFmtId="0" fontId="6" fillId="0" borderId="5" xfId="0" applyFont="1" applyBorder="1" applyAlignment="1"/>
    <xf numFmtId="0" fontId="7" fillId="0" borderId="8" xfId="0" applyNumberFormat="1" applyFont="1" applyBorder="1" applyAlignment="1">
      <alignment horizontal="center"/>
    </xf>
    <xf numFmtId="0" fontId="6" fillId="0" borderId="10" xfId="0" applyFont="1" applyBorder="1" applyAlignment="1"/>
    <xf numFmtId="0" fontId="7" fillId="0" borderId="11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left" vertical="center"/>
    </xf>
    <xf numFmtId="0" fontId="6" fillId="5" borderId="6" xfId="0" applyNumberFormat="1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left"/>
    </xf>
    <xf numFmtId="49" fontId="6" fillId="0" borderId="5" xfId="0" applyNumberFormat="1" applyFont="1" applyBorder="1" applyAlignment="1">
      <alignment horizontal="left"/>
    </xf>
    <xf numFmtId="0" fontId="6" fillId="5" borderId="6" xfId="0" applyNumberFormat="1" applyFont="1" applyFill="1" applyBorder="1" applyAlignment="1">
      <alignment horizontal="center"/>
    </xf>
    <xf numFmtId="0" fontId="6" fillId="5" borderId="7" xfId="0" applyNumberFormat="1" applyFont="1" applyFill="1" applyBorder="1" applyAlignment="1">
      <alignment horizontal="center"/>
    </xf>
    <xf numFmtId="49" fontId="6" fillId="0" borderId="9" xfId="0" applyNumberFormat="1" applyFont="1" applyBorder="1" applyAlignment="1">
      <alignment horizontal="left" vertical="center"/>
    </xf>
    <xf numFmtId="0" fontId="6" fillId="0" borderId="10" xfId="0" applyFont="1" applyBorder="1" applyAlignment="1">
      <alignment horizontal="left"/>
    </xf>
    <xf numFmtId="0" fontId="7" fillId="0" borderId="12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left" vertical="center"/>
    </xf>
    <xf numFmtId="0" fontId="9" fillId="0" borderId="5" xfId="0" applyFont="1" applyBorder="1" applyAlignment="1">
      <alignment horizontal="left"/>
    </xf>
    <xf numFmtId="0" fontId="10" fillId="0" borderId="13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left" vertical="center" wrapText="1"/>
    </xf>
    <xf numFmtId="49" fontId="9" fillId="0" borderId="5" xfId="0" applyNumberFormat="1" applyFont="1" applyBorder="1" applyAlignment="1">
      <alignment horizontal="left"/>
    </xf>
    <xf numFmtId="0" fontId="9" fillId="5" borderId="6" xfId="0" applyFont="1" applyFill="1" applyBorder="1" applyAlignment="1">
      <alignment horizontal="center"/>
    </xf>
    <xf numFmtId="49" fontId="9" fillId="0" borderId="9" xfId="0" applyNumberFormat="1" applyFont="1" applyBorder="1" applyAlignment="1">
      <alignment horizontal="left" vertical="center"/>
    </xf>
    <xf numFmtId="0" fontId="9" fillId="0" borderId="10" xfId="0" applyFont="1" applyBorder="1" applyAlignment="1">
      <alignment horizontal="left"/>
    </xf>
    <xf numFmtId="0" fontId="10" fillId="0" borderId="11" xfId="0" applyFont="1" applyBorder="1" applyAlignment="1">
      <alignment horizontal="center"/>
    </xf>
    <xf numFmtId="1" fontId="6" fillId="4" borderId="6" xfId="0" applyNumberFormat="1" applyFont="1" applyFill="1" applyBorder="1" applyAlignment="1"/>
    <xf numFmtId="2" fontId="7" fillId="0" borderId="8" xfId="0" applyNumberFormat="1" applyFont="1" applyBorder="1" applyAlignment="1"/>
    <xf numFmtId="49" fontId="6" fillId="0" borderId="4" xfId="0" applyNumberFormat="1" applyFont="1" applyBorder="1" applyAlignment="1">
      <alignment horizontal="left"/>
    </xf>
    <xf numFmtId="0" fontId="11" fillId="0" borderId="5" xfId="0" applyFont="1" applyBorder="1" applyAlignment="1">
      <alignment horizontal="center"/>
    </xf>
    <xf numFmtId="49" fontId="6" fillId="0" borderId="13" xfId="0" applyNumberFormat="1" applyFont="1" applyBorder="1" applyAlignment="1">
      <alignment horizontal="left"/>
    </xf>
    <xf numFmtId="49" fontId="6" fillId="0" borderId="9" xfId="0" applyNumberFormat="1" applyFont="1" applyBorder="1" applyAlignment="1">
      <alignment horizontal="left"/>
    </xf>
    <xf numFmtId="1" fontId="11" fillId="0" borderId="10" xfId="0" applyNumberFormat="1" applyFont="1" applyBorder="1" applyAlignment="1">
      <alignment horizontal="center"/>
    </xf>
    <xf numFmtId="49" fontId="6" fillId="0" borderId="10" xfId="0" applyNumberFormat="1" applyFont="1" applyBorder="1" applyAlignment="1"/>
    <xf numFmtId="49" fontId="6" fillId="0" borderId="11" xfId="0" applyNumberFormat="1" applyFont="1" applyBorder="1" applyAlignment="1">
      <alignment horizontal="left"/>
    </xf>
    <xf numFmtId="49" fontId="8" fillId="0" borderId="14" xfId="0" applyNumberFormat="1" applyFont="1" applyBorder="1" applyAlignment="1">
      <alignment horizontal="left"/>
    </xf>
    <xf numFmtId="0" fontId="0" fillId="0" borderId="0" xfId="0" applyNumberFormat="1">
      <alignment vertical="top" wrapText="1"/>
    </xf>
    <xf numFmtId="49" fontId="14" fillId="0" borderId="17" xfId="0" applyNumberFormat="1" applyFont="1" applyBorder="1" applyAlignment="1">
      <alignment horizontal="center" vertical="top" wrapText="1"/>
    </xf>
    <xf numFmtId="49" fontId="14" fillId="0" borderId="18" xfId="0" applyNumberFormat="1" applyFont="1" applyBorder="1">
      <alignment vertical="top" wrapText="1"/>
    </xf>
    <xf numFmtId="0" fontId="0" fillId="0" borderId="19" xfId="0" applyNumberFormat="1" applyBorder="1">
      <alignment vertical="top" wrapText="1"/>
    </xf>
    <xf numFmtId="0" fontId="0" fillId="0" borderId="20" xfId="0" applyBorder="1">
      <alignment vertical="top" wrapText="1"/>
    </xf>
    <xf numFmtId="49" fontId="0" fillId="0" borderId="20" xfId="0" applyNumberFormat="1" applyBorder="1">
      <alignment vertical="top" wrapText="1"/>
    </xf>
    <xf numFmtId="49" fontId="14" fillId="0" borderId="21" xfId="0" applyNumberFormat="1" applyFont="1" applyBorder="1">
      <alignment vertical="top" wrapText="1"/>
    </xf>
    <xf numFmtId="0" fontId="0" fillId="0" borderId="22" xfId="0" applyNumberFormat="1" applyBorder="1">
      <alignment vertical="top" wrapText="1"/>
    </xf>
    <xf numFmtId="0" fontId="0" fillId="0" borderId="16" xfId="0" applyBorder="1">
      <alignment vertical="top" wrapText="1"/>
    </xf>
    <xf numFmtId="49" fontId="0" fillId="0" borderId="16" xfId="0" applyNumberFormat="1" applyBorder="1">
      <alignment vertical="top" wrapText="1"/>
    </xf>
    <xf numFmtId="49" fontId="0" fillId="0" borderId="24" xfId="0" applyNumberFormat="1" applyBorder="1">
      <alignment vertical="top" wrapText="1"/>
    </xf>
    <xf numFmtId="49" fontId="0" fillId="0" borderId="25" xfId="0" applyNumberFormat="1" applyBorder="1">
      <alignment vertical="top" wrapText="1"/>
    </xf>
    <xf numFmtId="0" fontId="6" fillId="0" borderId="15" xfId="0" applyFont="1" applyBorder="1" applyAlignment="1">
      <alignment horizontal="left"/>
    </xf>
    <xf numFmtId="0" fontId="7" fillId="0" borderId="15" xfId="0" applyNumberFormat="1" applyFont="1" applyBorder="1" applyAlignment="1">
      <alignment horizontal="center"/>
    </xf>
    <xf numFmtId="49" fontId="6" fillId="0" borderId="15" xfId="0" applyNumberFormat="1" applyFont="1" applyFill="1" applyBorder="1" applyAlignment="1">
      <alignment horizontal="left" vertical="center"/>
    </xf>
    <xf numFmtId="0" fontId="6" fillId="0" borderId="15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/>
    </xf>
    <xf numFmtId="0" fontId="7" fillId="0" borderId="15" xfId="0" applyNumberFormat="1" applyFont="1" applyFill="1" applyBorder="1" applyAlignment="1">
      <alignment horizontal="center"/>
    </xf>
    <xf numFmtId="49" fontId="6" fillId="0" borderId="15" xfId="0" applyNumberFormat="1" applyFont="1" applyFill="1" applyBorder="1" applyAlignment="1">
      <alignment horizontal="left"/>
    </xf>
    <xf numFmtId="0" fontId="6" fillId="0" borderId="15" xfId="0" applyNumberFormat="1" applyFont="1" applyFill="1" applyBorder="1" applyAlignment="1">
      <alignment horizontal="center"/>
    </xf>
    <xf numFmtId="49" fontId="6" fillId="0" borderId="15" xfId="0" applyNumberFormat="1" applyFont="1" applyFill="1" applyBorder="1" applyAlignment="1"/>
    <xf numFmtId="0" fontId="6" fillId="0" borderId="15" xfId="0" applyFont="1" applyFill="1" applyBorder="1" applyAlignment="1"/>
    <xf numFmtId="0" fontId="9" fillId="0" borderId="15" xfId="0" applyFont="1" applyFill="1" applyBorder="1" applyAlignment="1">
      <alignment horizontal="left"/>
    </xf>
    <xf numFmtId="0" fontId="10" fillId="0" borderId="15" xfId="0" applyNumberFormat="1" applyFont="1" applyFill="1" applyBorder="1" applyAlignment="1">
      <alignment horizontal="center"/>
    </xf>
    <xf numFmtId="49" fontId="9" fillId="0" borderId="15" xfId="0" applyNumberFormat="1" applyFont="1" applyFill="1" applyBorder="1" applyAlignment="1">
      <alignment horizontal="left"/>
    </xf>
    <xf numFmtId="0" fontId="9" fillId="0" borderId="15" xfId="0" applyFont="1" applyFill="1" applyBorder="1" applyAlignment="1">
      <alignment horizontal="center"/>
    </xf>
    <xf numFmtId="2" fontId="10" fillId="0" borderId="15" xfId="0" applyNumberFormat="1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49" fontId="6" fillId="0" borderId="15" xfId="0" applyNumberFormat="1" applyFont="1" applyBorder="1" applyAlignment="1">
      <alignment horizontal="right"/>
    </xf>
    <xf numFmtId="49" fontId="1" fillId="0" borderId="15" xfId="0" applyNumberFormat="1" applyFont="1" applyBorder="1" applyAlignment="1">
      <alignment horizontal="right"/>
    </xf>
    <xf numFmtId="0" fontId="1" fillId="0" borderId="15" xfId="0" applyNumberFormat="1" applyFont="1" applyBorder="1" applyAlignment="1"/>
    <xf numFmtId="0" fontId="0" fillId="0" borderId="32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9" fontId="14" fillId="0" borderId="20" xfId="0" applyNumberFormat="1" applyFont="1" applyBorder="1" applyAlignment="1">
      <alignment horizontal="center" vertical="top" wrapText="1"/>
    </xf>
    <xf numFmtId="49" fontId="14" fillId="0" borderId="16" xfId="0" applyNumberFormat="1" applyFont="1" applyBorder="1" applyAlignment="1">
      <alignment horizontal="center" vertical="top" wrapText="1"/>
    </xf>
    <xf numFmtId="49" fontId="14" fillId="0" borderId="18" xfId="0" applyNumberFormat="1" applyFont="1" applyBorder="1" applyAlignment="1">
      <alignment horizontal="center" vertical="top" wrapText="1"/>
    </xf>
    <xf numFmtId="49" fontId="14" fillId="0" borderId="21" xfId="0" applyNumberFormat="1" applyFont="1" applyBorder="1" applyAlignment="1">
      <alignment horizontal="center" vertical="top" wrapText="1"/>
    </xf>
    <xf numFmtId="0" fontId="0" fillId="0" borderId="35" xfId="0" applyFill="1" applyBorder="1" applyAlignment="1">
      <alignment horizontal="center" vertical="top" wrapText="1"/>
    </xf>
    <xf numFmtId="49" fontId="14" fillId="0" borderId="24" xfId="0" applyNumberFormat="1" applyFont="1" applyBorder="1">
      <alignment vertical="top" wrapText="1"/>
    </xf>
    <xf numFmtId="0" fontId="0" fillId="0" borderId="36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9" fontId="14" fillId="0" borderId="25" xfId="0" applyNumberFormat="1" applyFont="1" applyBorder="1">
      <alignment vertical="top" wrapText="1"/>
    </xf>
    <xf numFmtId="0" fontId="0" fillId="0" borderId="37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35" xfId="0" applyFill="1" applyBorder="1">
      <alignment vertical="top" wrapText="1"/>
    </xf>
    <xf numFmtId="0" fontId="0" fillId="0" borderId="31" xfId="0" applyFill="1" applyBorder="1">
      <alignment vertical="top" wrapText="1"/>
    </xf>
    <xf numFmtId="0" fontId="0" fillId="0" borderId="38" xfId="0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" fontId="10" fillId="0" borderId="8" xfId="0" applyNumberFormat="1" applyFont="1" applyBorder="1" applyAlignment="1">
      <alignment horizontal="center"/>
    </xf>
    <xf numFmtId="49" fontId="14" fillId="0" borderId="15" xfId="0" applyNumberFormat="1" applyFont="1" applyBorder="1" applyAlignment="1">
      <alignment horizontal="center" vertical="top" wrapText="1"/>
    </xf>
    <xf numFmtId="0" fontId="0" fillId="0" borderId="15" xfId="0" applyBorder="1">
      <alignment vertical="top" wrapText="1"/>
    </xf>
    <xf numFmtId="49" fontId="0" fillId="0" borderId="15" xfId="0" applyNumberFormat="1" applyBorder="1">
      <alignment vertical="top" wrapText="1"/>
    </xf>
    <xf numFmtId="0" fontId="0" fillId="0" borderId="15" xfId="0" applyBorder="1" applyAlignment="1" applyProtection="1">
      <alignment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0" fontId="1" fillId="0" borderId="0" xfId="0" applyNumberFormat="1" applyFont="1" applyAlignment="1">
      <alignment horizontal="center" vertical="center"/>
    </xf>
    <xf numFmtId="0" fontId="16" fillId="0" borderId="0" xfId="0" applyNumberFormat="1" applyFont="1" applyAlignment="1">
      <alignment horizontal="center" vertical="center"/>
    </xf>
    <xf numFmtId="0" fontId="20" fillId="0" borderId="0" xfId="0" applyNumberFormat="1" applyFont="1" applyAlignment="1">
      <alignment horizontal="left" vertical="top" wrapText="1"/>
    </xf>
    <xf numFmtId="0" fontId="1" fillId="0" borderId="40" xfId="0" applyNumberFormat="1" applyFont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/>
    </xf>
    <xf numFmtId="0" fontId="17" fillId="0" borderId="15" xfId="0" applyNumberFormat="1" applyFont="1" applyBorder="1" applyAlignment="1">
      <alignment horizontal="right" vertical="center"/>
    </xf>
    <xf numFmtId="0" fontId="19" fillId="0" borderId="15" xfId="0" applyNumberFormat="1" applyFont="1" applyFill="1" applyBorder="1" applyAlignment="1">
      <alignment horizontal="right" vertical="center"/>
    </xf>
    <xf numFmtId="49" fontId="6" fillId="0" borderId="14" xfId="0" applyNumberFormat="1" applyFont="1" applyBorder="1" applyAlignment="1">
      <alignment horizontal="center" vertical="center" wrapText="1"/>
    </xf>
    <xf numFmtId="0" fontId="1" fillId="0" borderId="14" xfId="0" applyFont="1" applyBorder="1" applyAlignment="1"/>
    <xf numFmtId="0" fontId="1" fillId="0" borderId="15" xfId="0" applyFont="1" applyBorder="1" applyAlignment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49" fontId="6" fillId="0" borderId="4" xfId="0" applyNumberFormat="1" applyFont="1" applyBorder="1" applyAlignment="1">
      <alignment horizontal="left" wrapText="1"/>
    </xf>
    <xf numFmtId="0" fontId="1" fillId="0" borderId="5" xfId="0" applyFont="1" applyBorder="1" applyAlignment="1"/>
    <xf numFmtId="49" fontId="6" fillId="0" borderId="4" xfId="0" applyNumberFormat="1" applyFont="1" applyBorder="1" applyAlignment="1"/>
    <xf numFmtId="0" fontId="1" fillId="0" borderId="39" xfId="0" applyNumberFormat="1" applyFont="1" applyBorder="1" applyAlignment="1">
      <alignment horizontal="center"/>
    </xf>
    <xf numFmtId="49" fontId="13" fillId="2" borderId="23" xfId="0" applyNumberFormat="1" applyFont="1" applyFill="1" applyBorder="1" applyAlignment="1">
      <alignment horizontal="center" vertical="top" wrapText="1"/>
    </xf>
    <xf numFmtId="49" fontId="13" fillId="2" borderId="27" xfId="0" applyNumberFormat="1" applyFont="1" applyFill="1" applyBorder="1" applyAlignment="1">
      <alignment horizontal="center" vertical="top" wrapText="1"/>
    </xf>
    <xf numFmtId="49" fontId="13" fillId="2" borderId="26" xfId="0" applyNumberFormat="1" applyFont="1" applyFill="1" applyBorder="1" applyAlignment="1">
      <alignment horizontal="center" vertical="top" wrapText="1"/>
    </xf>
    <xf numFmtId="0" fontId="12" fillId="0" borderId="29" xfId="0" applyFont="1" applyBorder="1" applyAlignment="1">
      <alignment horizontal="center" vertical="center"/>
    </xf>
    <xf numFmtId="49" fontId="13" fillId="2" borderId="28" xfId="0" applyNumberFormat="1" applyFont="1" applyFill="1" applyBorder="1" applyAlignment="1">
      <alignment horizontal="center" vertical="top" wrapText="1"/>
    </xf>
    <xf numFmtId="49" fontId="13" fillId="2" borderId="29" xfId="0" applyNumberFormat="1" applyFont="1" applyFill="1" applyBorder="1" applyAlignment="1">
      <alignment horizontal="center" vertical="top" wrapText="1"/>
    </xf>
    <xf numFmtId="49" fontId="14" fillId="0" borderId="23" xfId="0" applyNumberFormat="1" applyFont="1" applyBorder="1" applyAlignment="1">
      <alignment horizontal="center" vertical="top" wrapText="1"/>
    </xf>
    <xf numFmtId="49" fontId="14" fillId="0" borderId="26" xfId="0" applyNumberFormat="1" applyFont="1" applyBorder="1" applyAlignment="1">
      <alignment horizontal="center" vertical="top" wrapText="1"/>
    </xf>
    <xf numFmtId="0" fontId="12" fillId="0" borderId="0" xfId="0" applyFont="1" applyAlignment="1">
      <alignment horizontal="center" vertical="center"/>
    </xf>
    <xf numFmtId="49" fontId="13" fillId="2" borderId="25" xfId="0" applyNumberFormat="1" applyFont="1" applyFill="1" applyBorder="1" applyAlignment="1">
      <alignment horizontal="center" vertical="top" wrapText="1"/>
    </xf>
    <xf numFmtId="49" fontId="13" fillId="2" borderId="30" xfId="0" applyNumberFormat="1" applyFont="1" applyFill="1" applyBorder="1" applyAlignment="1">
      <alignment horizontal="center" vertical="top" wrapText="1"/>
    </xf>
    <xf numFmtId="49" fontId="13" fillId="2" borderId="31" xfId="0" applyNumberFormat="1" applyFont="1" applyFill="1" applyBorder="1" applyAlignment="1">
      <alignment horizontal="center" vertical="top" wrapText="1"/>
    </xf>
    <xf numFmtId="49" fontId="13" fillId="7" borderId="23" xfId="0" applyNumberFormat="1" applyFont="1" applyFill="1" applyBorder="1" applyAlignment="1">
      <alignment horizontal="center" vertical="top" wrapText="1"/>
    </xf>
    <xf numFmtId="49" fontId="13" fillId="7" borderId="27" xfId="0" applyNumberFormat="1" applyFont="1" applyFill="1" applyBorder="1" applyAlignment="1">
      <alignment horizontal="center" vertical="top" wrapText="1"/>
    </xf>
    <xf numFmtId="49" fontId="13" fillId="7" borderId="26" xfId="0" applyNumberFormat="1" applyFont="1" applyFill="1" applyBorder="1" applyAlignment="1">
      <alignment horizontal="center" vertical="top" wrapText="1"/>
    </xf>
    <xf numFmtId="49" fontId="13" fillId="2" borderId="17" xfId="0" applyNumberFormat="1" applyFont="1" applyFill="1" applyBorder="1" applyAlignment="1">
      <alignment horizontal="center" vertical="top" wrapText="1"/>
    </xf>
    <xf numFmtId="0" fontId="14" fillId="6" borderId="17" xfId="0" applyFont="1" applyFill="1" applyBorder="1">
      <alignment vertical="top" wrapText="1"/>
    </xf>
    <xf numFmtId="49" fontId="13" fillId="2" borderId="16" xfId="0" applyNumberFormat="1" applyFont="1" applyFill="1" applyBorder="1" applyAlignment="1">
      <alignment horizontal="center" vertical="top" wrapText="1"/>
    </xf>
    <xf numFmtId="0" fontId="14" fillId="6" borderId="16" xfId="0" applyFont="1" applyFill="1" applyBorder="1">
      <alignment vertical="top" wrapText="1"/>
    </xf>
    <xf numFmtId="0" fontId="14" fillId="6" borderId="23" xfId="0" applyFont="1" applyFill="1" applyBorder="1">
      <alignment vertical="top" wrapText="1"/>
    </xf>
    <xf numFmtId="49" fontId="14" fillId="0" borderId="25" xfId="0" applyNumberFormat="1" applyFont="1" applyBorder="1" applyAlignment="1">
      <alignment horizontal="center" vertical="top" wrapText="1"/>
    </xf>
    <xf numFmtId="49" fontId="14" fillId="0" borderId="34" xfId="0" applyNumberFormat="1" applyFont="1" applyBorder="1" applyAlignment="1">
      <alignment horizontal="center" vertical="top" wrapText="1"/>
    </xf>
    <xf numFmtId="49" fontId="14" fillId="0" borderId="24" xfId="0" applyNumberFormat="1" applyFont="1" applyBorder="1" applyAlignment="1">
      <alignment horizontal="center" vertical="top" wrapText="1"/>
    </xf>
    <xf numFmtId="49" fontId="14" fillId="0" borderId="33" xfId="0" applyNumberFormat="1" applyFont="1" applyBorder="1" applyAlignment="1">
      <alignment horizontal="center" vertical="top" wrapText="1"/>
    </xf>
    <xf numFmtId="49" fontId="14" fillId="0" borderId="18" xfId="0" applyNumberFormat="1" applyFont="1" applyBorder="1" applyAlignment="1">
      <alignment horizontal="center" vertical="center" wrapText="1"/>
    </xf>
    <xf numFmtId="0" fontId="14" fillId="8" borderId="21" xfId="0" applyFont="1" applyFill="1" applyBorder="1" applyAlignment="1">
      <alignment horizontal="center" vertical="top" wrapText="1"/>
    </xf>
    <xf numFmtId="0" fontId="14" fillId="0" borderId="0" xfId="0" applyNumberFormat="1" applyFont="1" applyAlignment="1">
      <alignment horizontal="left" vertical="top" wrapText="1"/>
    </xf>
    <xf numFmtId="0" fontId="18" fillId="0" borderId="15" xfId="0" applyFont="1" applyBorder="1" applyAlignment="1">
      <alignment horizontal="right" vertical="center"/>
    </xf>
    <xf numFmtId="0" fontId="17" fillId="0" borderId="15" xfId="0" applyNumberFormat="1" applyFont="1" applyBorder="1" applyAlignment="1">
      <alignment horizontal="left" vertical="center"/>
    </xf>
    <xf numFmtId="49" fontId="22" fillId="0" borderId="4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E"/>
      <rgbColor rgb="FF354CA1"/>
      <rgbColor rgb="FFC5DEB5"/>
      <rgbColor rgb="FFDAE3F2"/>
      <rgbColor rgb="FFDBE3F2"/>
      <rgbColor rgb="FFCC0035"/>
      <rgbColor rgb="FFA5A5A5"/>
      <rgbColor rgb="FFBDC0BF"/>
      <rgbColor rgb="FF3F3F3F"/>
      <rgbColor rgb="FFDBDBDB"/>
      <rgbColor rgb="FFD9E2F3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002E"/>
      <color rgb="FFD8E4F4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showRowColHeaders="0" tabSelected="1" showRuler="0" view="pageLayout" zoomScale="80" zoomScaleNormal="70" zoomScalePageLayoutView="80" workbookViewId="0">
      <selection activeCell="E27" sqref="E27"/>
    </sheetView>
  </sheetViews>
  <sheetFormatPr defaultColWidth="8.85546875" defaultRowHeight="15.6" customHeight="1"/>
  <cols>
    <col min="1" max="1" width="51.85546875" style="1" customWidth="1"/>
    <col min="2" max="2" width="14.140625" style="1" customWidth="1"/>
    <col min="3" max="3" width="10.42578125" style="1" customWidth="1"/>
    <col min="4" max="4" width="13.7109375" style="1" customWidth="1"/>
    <col min="5" max="5" width="28.28515625" style="1" customWidth="1"/>
    <col min="6" max="6" width="8.7109375" style="1" customWidth="1"/>
    <col min="7" max="16384" width="8.85546875" style="1"/>
  </cols>
  <sheetData>
    <row r="1" spans="1:5" ht="62.1" customHeight="1">
      <c r="A1" s="133" t="s">
        <v>115</v>
      </c>
      <c r="B1" s="133"/>
      <c r="C1" s="133"/>
      <c r="D1" s="133"/>
      <c r="E1" s="133"/>
    </row>
    <row r="2" spans="1:5" ht="30.95" customHeight="1">
      <c r="A2" s="91" t="s">
        <v>127</v>
      </c>
      <c r="B2" s="95" t="s">
        <v>126</v>
      </c>
      <c r="C2" s="95"/>
      <c r="D2" s="95"/>
      <c r="E2" s="95"/>
    </row>
    <row r="3" spans="1:5" ht="12" customHeight="1">
      <c r="C3" s="89"/>
      <c r="D3" s="89"/>
      <c r="E3" s="90"/>
    </row>
    <row r="4" spans="1:5" ht="30.6" customHeight="1">
      <c r="A4" s="93" t="s">
        <v>122</v>
      </c>
      <c r="B4" s="93"/>
      <c r="C4" s="93"/>
      <c r="D4" s="93"/>
      <c r="E4" s="93"/>
    </row>
    <row r="5" spans="1:5" ht="25.35" customHeight="1">
      <c r="A5" s="2" t="s">
        <v>0</v>
      </c>
      <c r="B5" s="59"/>
      <c r="C5" s="58"/>
      <c r="D5" s="3" t="s">
        <v>1</v>
      </c>
      <c r="E5" s="4"/>
    </row>
    <row r="6" spans="1:5" ht="25.35" customHeight="1">
      <c r="A6" s="2" t="s">
        <v>2</v>
      </c>
      <c r="B6" s="59"/>
      <c r="C6" s="58"/>
      <c r="D6" s="3" t="s">
        <v>3</v>
      </c>
      <c r="E6" s="5"/>
    </row>
    <row r="7" spans="1:5" ht="25.35" customHeight="1">
      <c r="A7" s="2" t="s">
        <v>4</v>
      </c>
      <c r="B7" s="59"/>
      <c r="C7" s="58"/>
      <c r="D7" s="3" t="s">
        <v>5</v>
      </c>
      <c r="E7" s="5"/>
    </row>
    <row r="8" spans="1:5" ht="25.35" customHeight="1">
      <c r="A8" s="2" t="s">
        <v>129</v>
      </c>
      <c r="B8" s="60"/>
      <c r="C8" s="56"/>
      <c r="D8" s="6"/>
      <c r="E8" s="7" cm="1">
        <f t="array" ref="E8">MAX(E5,E6,E7)</f>
        <v>0</v>
      </c>
    </row>
    <row r="9" spans="1:5" ht="25.35" customHeight="1">
      <c r="A9" s="2" t="s">
        <v>128</v>
      </c>
      <c r="B9" s="60"/>
      <c r="C9" s="56"/>
      <c r="D9" s="8"/>
      <c r="E9" s="9" cm="1">
        <f t="array" ref="E9">E7</f>
        <v>0</v>
      </c>
    </row>
    <row r="10" spans="1:5" ht="15.6" customHeight="1">
      <c r="A10" s="2"/>
    </row>
    <row r="11" spans="1:5" ht="30.6" customHeight="1">
      <c r="A11" s="93" t="s">
        <v>123</v>
      </c>
      <c r="B11" s="93"/>
      <c r="C11" s="93"/>
      <c r="D11" s="93"/>
      <c r="E11" s="93"/>
    </row>
    <row r="12" spans="1:5" ht="24.6" customHeight="1">
      <c r="A12" s="134" t="s">
        <v>130</v>
      </c>
      <c r="B12" s="53"/>
      <c r="C12" s="54"/>
      <c r="D12" s="10" t="s">
        <v>6</v>
      </c>
      <c r="E12" s="11"/>
    </row>
    <row r="13" spans="1:5" ht="24.6" customHeight="1">
      <c r="A13" s="12" t="s">
        <v>125</v>
      </c>
      <c r="B13" s="55"/>
      <c r="C13" s="56"/>
      <c r="D13" s="13"/>
      <c r="E13" s="7" cm="1">
        <f t="array" ref="E13">E12*3</f>
        <v>0</v>
      </c>
    </row>
    <row r="14" spans="1:5" ht="24.6" customHeight="1">
      <c r="A14" s="12" t="s">
        <v>131</v>
      </c>
      <c r="B14" s="57"/>
      <c r="C14" s="58"/>
      <c r="D14" s="14" t="s">
        <v>7</v>
      </c>
      <c r="E14" s="15"/>
    </row>
    <row r="15" spans="1:5" ht="24.6" customHeight="1"/>
    <row r="16" spans="1:5" ht="24.6" customHeight="1">
      <c r="A16" s="93" t="s">
        <v>124</v>
      </c>
      <c r="B16" s="93"/>
      <c r="C16" s="93"/>
      <c r="D16" s="93"/>
      <c r="E16" s="93"/>
    </row>
    <row r="17" spans="1:5" ht="24.6" customHeight="1">
      <c r="A17" s="12" t="s">
        <v>8</v>
      </c>
      <c r="B17" s="57"/>
      <c r="C17" s="58"/>
      <c r="D17" s="14" t="s">
        <v>9</v>
      </c>
      <c r="E17" s="16">
        <v>0</v>
      </c>
    </row>
    <row r="18" spans="1:5" ht="24.6" customHeight="1">
      <c r="A18" s="12" t="s">
        <v>10</v>
      </c>
      <c r="B18" s="57"/>
      <c r="C18" s="58"/>
      <c r="D18" s="14" t="s">
        <v>11</v>
      </c>
      <c r="E18" s="16">
        <v>0</v>
      </c>
    </row>
    <row r="19" spans="1:5" ht="24.6" customHeight="1">
      <c r="A19" s="12" t="s">
        <v>12</v>
      </c>
      <c r="B19" s="57"/>
      <c r="C19" s="58"/>
      <c r="D19" s="14" t="s">
        <v>13</v>
      </c>
      <c r="E19" s="16">
        <v>0</v>
      </c>
    </row>
    <row r="20" spans="1:5" ht="24.6" customHeight="1">
      <c r="A20" s="12" t="s">
        <v>132</v>
      </c>
      <c r="B20" s="57"/>
      <c r="C20" s="58"/>
      <c r="D20" s="14" t="s">
        <v>14</v>
      </c>
      <c r="E20" s="16">
        <v>0</v>
      </c>
    </row>
    <row r="21" spans="1:5" ht="15.6" customHeight="1">
      <c r="A21" s="17" t="s">
        <v>15</v>
      </c>
      <c r="B21" s="51"/>
      <c r="C21" s="52"/>
      <c r="D21" s="18"/>
      <c r="E21" s="19" cm="1">
        <f t="array" ref="E21">SUM(E13,E14,E17,E18,E19,E20)</f>
        <v>0</v>
      </c>
    </row>
    <row r="22" spans="1:5" ht="29.85" customHeight="1"/>
    <row r="23" spans="1:5" ht="20.85" customHeight="1">
      <c r="A23" s="93" t="s">
        <v>16</v>
      </c>
      <c r="B23" s="93"/>
      <c r="C23" s="93"/>
      <c r="D23" s="93"/>
      <c r="E23" s="93"/>
    </row>
    <row r="24" spans="1:5" ht="20.85" customHeight="1">
      <c r="A24" s="20" t="s">
        <v>17</v>
      </c>
      <c r="B24" s="61"/>
      <c r="C24" s="62"/>
      <c r="D24" s="21"/>
      <c r="E24" s="22">
        <f>MAX(E5,E6,E7,E21)</f>
        <v>0</v>
      </c>
    </row>
    <row r="25" spans="1:5" ht="20.85" customHeight="1">
      <c r="A25" s="23" t="s">
        <v>18</v>
      </c>
      <c r="B25" s="63"/>
      <c r="C25" s="64"/>
      <c r="D25" s="24" t="s">
        <v>19</v>
      </c>
      <c r="E25" s="25">
        <v>1</v>
      </c>
    </row>
    <row r="26" spans="1:5" ht="20.85" customHeight="1">
      <c r="A26" s="23" t="s">
        <v>133</v>
      </c>
      <c r="B26" s="63"/>
      <c r="C26" s="65"/>
      <c r="D26" s="24" t="s">
        <v>20</v>
      </c>
      <c r="E26" s="83" cm="1">
        <f t="array" ref="E26">E24/E25</f>
        <v>0</v>
      </c>
    </row>
    <row r="27" spans="1:5" ht="15.6" customHeight="1">
      <c r="A27" s="26" t="s">
        <v>21</v>
      </c>
      <c r="B27" s="61"/>
      <c r="C27" s="66"/>
      <c r="D27" s="27"/>
      <c r="E27" s="28" t="str" cm="1">
        <f t="array" ref="E27">IF(E26&lt;18,"Yes","No")</f>
        <v>Yes</v>
      </c>
    </row>
    <row r="28" spans="1:5" ht="30" customHeight="1"/>
    <row r="29" spans="1:5" ht="20.45" customHeight="1">
      <c r="A29" s="93" t="s">
        <v>22</v>
      </c>
      <c r="B29" s="99"/>
      <c r="C29" s="99"/>
      <c r="D29" s="99"/>
      <c r="E29" s="100"/>
    </row>
    <row r="30" spans="1:5" ht="20.45" customHeight="1">
      <c r="A30" s="101" t="s">
        <v>23</v>
      </c>
      <c r="B30" s="102"/>
      <c r="C30" s="102"/>
      <c r="D30" s="102"/>
      <c r="E30" s="29">
        <f>E17/3</f>
        <v>0</v>
      </c>
    </row>
    <row r="31" spans="1:5" ht="20.45" customHeight="1">
      <c r="A31" s="103" t="s">
        <v>24</v>
      </c>
      <c r="B31" s="102"/>
      <c r="C31" s="102"/>
      <c r="D31" s="102"/>
      <c r="E31" s="30" t="e">
        <f>E24/E30</f>
        <v>#DIV/0!</v>
      </c>
    </row>
    <row r="32" spans="1:5" ht="20.45" customHeight="1">
      <c r="A32" s="31" t="s">
        <v>25</v>
      </c>
      <c r="B32" s="32" t="e" cm="1">
        <f t="array" ref="B32">ROUNDDOWN(E31,0)</f>
        <v>#DIV/0!</v>
      </c>
      <c r="C32" s="3" t="s">
        <v>26</v>
      </c>
      <c r="D32" s="32" t="e" cm="1">
        <f t="array" ref="D32">ROUNDUP(E31,0)</f>
        <v>#DIV/0!</v>
      </c>
      <c r="E32" s="33" t="s">
        <v>27</v>
      </c>
    </row>
    <row r="33" spans="1:5" ht="15.6" customHeight="1">
      <c r="A33" s="34" t="s">
        <v>28</v>
      </c>
      <c r="B33" s="35">
        <f>ROUNDDOWN(E26,0)</f>
        <v>0</v>
      </c>
      <c r="C33" s="36" t="s">
        <v>29</v>
      </c>
      <c r="D33" s="35">
        <f>ROUNDUP(E24,0)</f>
        <v>0</v>
      </c>
      <c r="E33" s="37" t="s">
        <v>30</v>
      </c>
    </row>
    <row r="34" spans="1:5" ht="29.45" customHeight="1"/>
    <row r="35" spans="1:5" ht="20.25" customHeight="1">
      <c r="A35" s="93" t="s">
        <v>31</v>
      </c>
      <c r="B35" s="93"/>
      <c r="C35" s="93"/>
      <c r="D35" s="93"/>
      <c r="E35" s="93"/>
    </row>
    <row r="36" spans="1:5" ht="20.25" customHeight="1">
      <c r="A36" s="96" t="s">
        <v>32</v>
      </c>
      <c r="B36" s="38"/>
    </row>
    <row r="37" spans="1:5" ht="20.25" customHeight="1">
      <c r="A37" s="97"/>
      <c r="B37" s="67" t="s">
        <v>90</v>
      </c>
      <c r="C37" s="69"/>
      <c r="D37" s="104"/>
      <c r="E37" s="104"/>
    </row>
    <row r="38" spans="1:5" ht="20.25" customHeight="1">
      <c r="A38" s="97"/>
      <c r="B38" s="67" t="s">
        <v>91</v>
      </c>
      <c r="C38" s="69"/>
      <c r="D38" s="92"/>
      <c r="E38" s="92"/>
    </row>
    <row r="39" spans="1:5" ht="20.25" customHeight="1">
      <c r="A39" s="97"/>
      <c r="B39" s="67" t="s">
        <v>92</v>
      </c>
      <c r="C39" s="69"/>
      <c r="D39" s="92"/>
      <c r="E39" s="92"/>
    </row>
    <row r="40" spans="1:5" ht="20.25" customHeight="1">
      <c r="A40" s="97"/>
      <c r="B40" s="67" t="s">
        <v>93</v>
      </c>
      <c r="C40" s="69"/>
      <c r="D40" s="92"/>
      <c r="E40" s="92"/>
    </row>
    <row r="41" spans="1:5" ht="20.25" customHeight="1">
      <c r="A41" s="97"/>
      <c r="B41" s="67" t="s">
        <v>94</v>
      </c>
      <c r="C41" s="69"/>
      <c r="D41" s="92"/>
      <c r="E41" s="92"/>
    </row>
    <row r="42" spans="1:5" ht="15.6" customHeight="1">
      <c r="A42" s="98"/>
      <c r="B42" s="68" t="s">
        <v>33</v>
      </c>
      <c r="C42" s="69"/>
      <c r="D42" s="92"/>
      <c r="E42" s="92"/>
    </row>
  </sheetData>
  <mergeCells count="17">
    <mergeCell ref="D40:E40"/>
    <mergeCell ref="D41:E41"/>
    <mergeCell ref="D42:E42"/>
    <mergeCell ref="A16:E16"/>
    <mergeCell ref="A1:E1"/>
    <mergeCell ref="B2:E2"/>
    <mergeCell ref="A36:A42"/>
    <mergeCell ref="A23:E23"/>
    <mergeCell ref="A35:E35"/>
    <mergeCell ref="A4:E4"/>
    <mergeCell ref="A11:E11"/>
    <mergeCell ref="A29:E29"/>
    <mergeCell ref="A30:D30"/>
    <mergeCell ref="A31:D31"/>
    <mergeCell ref="D37:E37"/>
    <mergeCell ref="D38:E38"/>
    <mergeCell ref="D39:E39"/>
  </mergeCells>
  <pageMargins left="0.7" right="0.7" top="0.75" bottom="0.75" header="0.3" footer="0.3"/>
  <pageSetup scale="67" orientation="portrait" r:id="rId1"/>
  <headerFooter>
    <oddHeader>&amp;L&amp;K000000Include your name on the file title: First Name_Last Name_ECO calculator</oddHeader>
    <oddFooter>&amp;L&amp;"Helvetica Neue,Bold"&amp;KE0002E* This is not an official document.
Students are responsible for checking their DPR report regularly.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37"/>
  <sheetViews>
    <sheetView showGridLines="0" showRowColHeaders="0" showRuler="0" view="pageLayout" zoomScale="133" zoomScaleNormal="90" zoomScalePageLayoutView="133" workbookViewId="0">
      <selection activeCell="A2" sqref="A2:E2"/>
    </sheetView>
  </sheetViews>
  <sheetFormatPr defaultColWidth="16.28515625" defaultRowHeight="20.100000000000001" customHeight="1"/>
  <cols>
    <col min="1" max="1" width="54.42578125" style="39" customWidth="1"/>
    <col min="2" max="2" width="13.42578125" style="39" customWidth="1"/>
    <col min="3" max="3" width="12.85546875" style="39" customWidth="1"/>
    <col min="4" max="4" width="12.7109375" style="39" customWidth="1"/>
    <col min="5" max="5" width="24" style="39" customWidth="1"/>
    <col min="6" max="6" width="22.42578125" style="39" customWidth="1"/>
    <col min="7" max="16384" width="16.28515625" style="39"/>
  </cols>
  <sheetData>
    <row r="1" spans="1:5" ht="88.5" customHeight="1">
      <c r="A1" s="94" t="s">
        <v>116</v>
      </c>
      <c r="B1" s="94"/>
      <c r="C1" s="94"/>
      <c r="D1" s="94"/>
      <c r="E1" s="94"/>
    </row>
    <row r="2" spans="1:5" ht="32.450000000000003" customHeight="1">
      <c r="A2" s="113" t="s">
        <v>121</v>
      </c>
      <c r="B2" s="113"/>
      <c r="C2" s="113"/>
      <c r="D2" s="113"/>
      <c r="E2" s="113"/>
    </row>
    <row r="3" spans="1:5" ht="24.6" customHeight="1">
      <c r="A3" s="109" t="s">
        <v>34</v>
      </c>
      <c r="B3" s="110"/>
      <c r="C3" s="110"/>
      <c r="D3" s="110"/>
      <c r="E3" s="110"/>
    </row>
    <row r="4" spans="1:5" ht="20.85" customHeight="1">
      <c r="A4" s="40" t="s">
        <v>35</v>
      </c>
      <c r="B4" s="40" t="s">
        <v>36</v>
      </c>
      <c r="C4" s="40" t="s">
        <v>37</v>
      </c>
      <c r="D4" s="111" t="s">
        <v>38</v>
      </c>
      <c r="E4" s="112"/>
    </row>
    <row r="5" spans="1:5" ht="20.85" customHeight="1">
      <c r="A5" s="76" t="s">
        <v>97</v>
      </c>
      <c r="B5" s="77" t="b">
        <v>0</v>
      </c>
      <c r="C5" s="80"/>
      <c r="D5" s="43" t="s">
        <v>39</v>
      </c>
      <c r="E5" s="75">
        <f xml:space="preserve"> MAX(0, 60-C5)</f>
        <v>60</v>
      </c>
    </row>
    <row r="7" spans="1:5" ht="32.450000000000003" customHeight="1">
      <c r="A7" s="113" t="s">
        <v>40</v>
      </c>
      <c r="B7" s="113"/>
      <c r="C7" s="113"/>
      <c r="D7" s="113"/>
      <c r="E7" s="113"/>
    </row>
    <row r="8" spans="1:5" ht="24.6" customHeight="1">
      <c r="A8" s="109" t="s">
        <v>41</v>
      </c>
      <c r="B8" s="110"/>
      <c r="C8" s="110"/>
      <c r="D8" s="110"/>
      <c r="E8" s="110"/>
    </row>
    <row r="9" spans="1:5" ht="20.85" customHeight="1">
      <c r="A9" s="40" t="s">
        <v>35</v>
      </c>
      <c r="B9" s="40" t="s">
        <v>36</v>
      </c>
      <c r="C9" s="40" t="s">
        <v>37</v>
      </c>
      <c r="D9" s="111" t="s">
        <v>38</v>
      </c>
      <c r="E9" s="112"/>
    </row>
    <row r="10" spans="1:5" ht="20.85" customHeight="1">
      <c r="A10" s="76" t="s">
        <v>96</v>
      </c>
      <c r="B10" s="77" t="b">
        <v>0</v>
      </c>
      <c r="C10" s="80"/>
      <c r="D10" s="47" t="s">
        <v>42</v>
      </c>
      <c r="E10" s="75">
        <f xml:space="preserve"> MAX(0,120-C10)</f>
        <v>120</v>
      </c>
    </row>
    <row r="11" spans="1:5" ht="20.85" customHeight="1">
      <c r="A11" s="78" t="s">
        <v>95</v>
      </c>
      <c r="B11" s="79" t="b">
        <v>0</v>
      </c>
      <c r="C11" s="81"/>
      <c r="D11" s="47" t="s">
        <v>43</v>
      </c>
      <c r="E11" s="75">
        <f xml:space="preserve"> MAX(0,42-C11)</f>
        <v>42</v>
      </c>
    </row>
    <row r="13" spans="1:5" ht="32.450000000000003" customHeight="1">
      <c r="A13" s="108" t="s">
        <v>44</v>
      </c>
      <c r="B13" s="108"/>
      <c r="C13" s="108"/>
      <c r="D13" s="108"/>
      <c r="E13" s="108"/>
    </row>
    <row r="14" spans="1:5" ht="24" customHeight="1">
      <c r="A14" s="114" t="s">
        <v>45</v>
      </c>
      <c r="B14" s="115"/>
      <c r="C14" s="115"/>
      <c r="D14" s="115"/>
      <c r="E14" s="116"/>
    </row>
    <row r="15" spans="1:5" ht="20.25" customHeight="1">
      <c r="A15" s="40" t="s">
        <v>35</v>
      </c>
      <c r="B15" s="40" t="s">
        <v>36</v>
      </c>
      <c r="C15" s="40" t="s">
        <v>37</v>
      </c>
      <c r="D15" s="40" t="s">
        <v>47</v>
      </c>
      <c r="E15" s="40" t="s">
        <v>48</v>
      </c>
    </row>
    <row r="16" spans="1:5" ht="20.25" customHeight="1">
      <c r="A16" s="41" t="s">
        <v>112</v>
      </c>
      <c r="B16" s="70" t="b">
        <v>0</v>
      </c>
      <c r="C16" s="43"/>
      <c r="D16" s="43"/>
      <c r="E16" s="43"/>
    </row>
    <row r="17" spans="1:5" ht="20.100000000000001" customHeight="1">
      <c r="A17" s="45" t="s">
        <v>111</v>
      </c>
      <c r="B17" s="70" t="b">
        <v>0</v>
      </c>
      <c r="C17" s="47"/>
      <c r="D17" s="47"/>
      <c r="E17" s="47"/>
    </row>
    <row r="18" spans="1:5" ht="20.100000000000001" customHeight="1">
      <c r="A18" s="45" t="s">
        <v>110</v>
      </c>
      <c r="B18" s="70" t="b">
        <v>0</v>
      </c>
      <c r="C18" s="47"/>
      <c r="D18" s="47"/>
      <c r="E18" s="47"/>
    </row>
    <row r="19" spans="1:5" ht="24.2" customHeight="1">
      <c r="A19" s="117" t="s">
        <v>49</v>
      </c>
      <c r="B19" s="118"/>
      <c r="C19" s="118"/>
      <c r="D19" s="118"/>
      <c r="E19" s="119"/>
    </row>
    <row r="20" spans="1:5" ht="20.25" customHeight="1">
      <c r="A20" s="41" t="s">
        <v>109</v>
      </c>
      <c r="B20" s="70" t="b">
        <v>0</v>
      </c>
      <c r="C20" s="43"/>
      <c r="D20" s="43"/>
      <c r="E20" s="43"/>
    </row>
    <row r="21" spans="1:5" ht="24.2" customHeight="1">
      <c r="A21" s="105" t="s">
        <v>50</v>
      </c>
      <c r="B21" s="106"/>
      <c r="C21" s="106"/>
      <c r="D21" s="106"/>
      <c r="E21" s="107"/>
    </row>
    <row r="22" spans="1:5" ht="20.25" customHeight="1">
      <c r="A22" s="41" t="s">
        <v>108</v>
      </c>
      <c r="B22" s="70" t="b">
        <v>0</v>
      </c>
      <c r="C22" s="43"/>
      <c r="D22" s="43"/>
      <c r="E22" s="43"/>
    </row>
    <row r="23" spans="1:5" ht="20.100000000000001" customHeight="1">
      <c r="A23" s="45" t="s">
        <v>107</v>
      </c>
      <c r="B23" s="70" t="b">
        <v>0</v>
      </c>
      <c r="C23" s="47"/>
      <c r="D23" s="47"/>
      <c r="E23" s="47"/>
    </row>
    <row r="24" spans="1:5" ht="20.100000000000001" customHeight="1">
      <c r="A24" s="45" t="s">
        <v>106</v>
      </c>
      <c r="B24" s="70" t="b">
        <v>0</v>
      </c>
      <c r="C24" s="47"/>
      <c r="D24" s="47"/>
      <c r="E24" s="47"/>
    </row>
    <row r="25" spans="1:5" ht="20.100000000000001" customHeight="1">
      <c r="A25" s="45" t="s">
        <v>105</v>
      </c>
      <c r="B25" s="70" t="b">
        <v>0</v>
      </c>
      <c r="C25" s="47"/>
      <c r="D25" s="47"/>
      <c r="E25" s="47"/>
    </row>
    <row r="26" spans="1:5" ht="18.95" customHeight="1">
      <c r="A26" s="45" t="s">
        <v>104</v>
      </c>
      <c r="B26" s="70" t="b">
        <v>0</v>
      </c>
      <c r="C26" s="47"/>
      <c r="D26" s="47"/>
      <c r="E26" s="47"/>
    </row>
    <row r="27" spans="1:5" ht="23.1" customHeight="1">
      <c r="A27" s="45" t="s">
        <v>103</v>
      </c>
      <c r="B27" s="70" t="b">
        <v>0</v>
      </c>
      <c r="C27" s="47"/>
      <c r="D27" s="47"/>
      <c r="E27" s="47"/>
    </row>
    <row r="28" spans="1:5" ht="24.2" customHeight="1">
      <c r="A28" s="105" t="s">
        <v>51</v>
      </c>
      <c r="B28" s="106"/>
      <c r="C28" s="106"/>
      <c r="D28" s="106"/>
      <c r="E28" s="107"/>
    </row>
    <row r="29" spans="1:5" ht="20.25" customHeight="1">
      <c r="A29" s="41" t="s">
        <v>52</v>
      </c>
      <c r="B29" s="70" t="b">
        <v>0</v>
      </c>
      <c r="C29" s="43"/>
      <c r="D29" s="43"/>
      <c r="E29" s="43"/>
    </row>
    <row r="30" spans="1:5" ht="24.2" customHeight="1">
      <c r="A30" s="105" t="s">
        <v>53</v>
      </c>
      <c r="B30" s="106"/>
      <c r="C30" s="106"/>
      <c r="D30" s="106"/>
      <c r="E30" s="107"/>
    </row>
    <row r="31" spans="1:5" ht="21" customHeight="1">
      <c r="A31" s="41" t="s">
        <v>101</v>
      </c>
      <c r="B31" s="70" t="b">
        <v>0</v>
      </c>
      <c r="C31" s="43"/>
      <c r="D31" s="43"/>
      <c r="E31" s="43"/>
    </row>
    <row r="32" spans="1:5" ht="20.100000000000001" customHeight="1">
      <c r="A32" s="45" t="s">
        <v>100</v>
      </c>
      <c r="B32" s="70" t="b">
        <v>0</v>
      </c>
      <c r="C32" s="47"/>
      <c r="D32" s="47"/>
      <c r="E32" s="47"/>
    </row>
    <row r="33" spans="1:5" ht="20.100000000000001" customHeight="1">
      <c r="A33" s="45" t="s">
        <v>98</v>
      </c>
      <c r="B33" s="70" t="b">
        <v>0</v>
      </c>
      <c r="C33" s="47"/>
      <c r="D33" s="47"/>
      <c r="E33" s="47"/>
    </row>
    <row r="34" spans="1:5" ht="21.95" customHeight="1">
      <c r="A34" s="45" t="s">
        <v>99</v>
      </c>
      <c r="B34" s="70" t="b">
        <v>0</v>
      </c>
      <c r="C34" s="47"/>
      <c r="D34" s="47"/>
      <c r="E34" s="47"/>
    </row>
    <row r="35" spans="1:5" ht="20.100000000000001" customHeight="1">
      <c r="A35" s="45" t="s">
        <v>102</v>
      </c>
      <c r="B35" s="70" t="b">
        <v>0</v>
      </c>
      <c r="C35" s="47"/>
      <c r="D35" s="47"/>
      <c r="E35" s="47"/>
    </row>
    <row r="37" spans="1:5" ht="20.100000000000001" customHeight="1">
      <c r="A37" s="45" t="s">
        <v>113</v>
      </c>
      <c r="B37" s="82">
        <f xml:space="preserve"> COUNTIF(B16:B35, FALSE) - COUNTIF(B20,FALSE)</f>
        <v>15</v>
      </c>
    </row>
  </sheetData>
  <mergeCells count="13">
    <mergeCell ref="A1:E1"/>
    <mergeCell ref="A30:E30"/>
    <mergeCell ref="A13:E13"/>
    <mergeCell ref="A3:E3"/>
    <mergeCell ref="D4:E4"/>
    <mergeCell ref="A8:E8"/>
    <mergeCell ref="D9:E9"/>
    <mergeCell ref="A7:E7"/>
    <mergeCell ref="A2:E2"/>
    <mergeCell ref="A14:E14"/>
    <mergeCell ref="A19:E19"/>
    <mergeCell ref="A21:E21"/>
    <mergeCell ref="A28:E28"/>
  </mergeCells>
  <pageMargins left="0.7" right="0.7" top="0.75" bottom="0.75" header="0.3" footer="0.3"/>
  <pageSetup scale="78" orientation="portrait" r:id="rId1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1"/>
  <sheetViews>
    <sheetView showGridLines="0" showRowColHeaders="0" showRuler="0" view="pageLayout" zoomScale="89" zoomScaleNormal="100" zoomScalePageLayoutView="89" workbookViewId="0">
      <selection activeCell="A31" sqref="A31"/>
    </sheetView>
  </sheetViews>
  <sheetFormatPr defaultColWidth="16.28515625" defaultRowHeight="20.100000000000001" customHeight="1"/>
  <cols>
    <col min="1" max="1" width="56.42578125" style="39" customWidth="1"/>
    <col min="2" max="2" width="18.42578125" style="39" customWidth="1"/>
    <col min="3" max="3" width="17" style="39" customWidth="1"/>
    <col min="4" max="4" width="18.42578125" style="39" customWidth="1"/>
    <col min="5" max="5" width="21.140625" style="39" customWidth="1"/>
    <col min="6" max="16384" width="16.28515625" style="39"/>
  </cols>
  <sheetData>
    <row r="1" spans="1:5" ht="80.099999999999994" customHeight="1">
      <c r="A1" s="94" t="s">
        <v>117</v>
      </c>
      <c r="B1" s="94"/>
      <c r="C1" s="94"/>
      <c r="D1" s="94"/>
      <c r="E1" s="94"/>
    </row>
    <row r="2" spans="1:5" ht="32.450000000000003" customHeight="1">
      <c r="A2" s="113" t="s">
        <v>54</v>
      </c>
      <c r="B2" s="113"/>
      <c r="C2" s="113"/>
      <c r="D2" s="113"/>
      <c r="E2" s="113"/>
    </row>
    <row r="3" spans="1:5" ht="24" customHeight="1">
      <c r="A3" s="122" t="s">
        <v>55</v>
      </c>
      <c r="B3" s="123"/>
      <c r="C3" s="123"/>
      <c r="D3" s="123"/>
      <c r="E3" s="123"/>
    </row>
    <row r="4" spans="1:5" ht="20.25" customHeight="1">
      <c r="A4" s="40" t="s">
        <v>35</v>
      </c>
      <c r="B4" s="40" t="s">
        <v>46</v>
      </c>
      <c r="C4" s="40" t="s">
        <v>37</v>
      </c>
      <c r="D4" s="40" t="s">
        <v>47</v>
      </c>
      <c r="E4" s="40" t="s">
        <v>48</v>
      </c>
    </row>
    <row r="5" spans="1:5" ht="20.25" customHeight="1">
      <c r="A5" s="73" t="s">
        <v>56</v>
      </c>
      <c r="B5" s="70" t="b">
        <v>0</v>
      </c>
      <c r="C5" s="43"/>
      <c r="D5" s="43"/>
      <c r="E5" s="44" t="s">
        <v>56</v>
      </c>
    </row>
    <row r="6" spans="1:5" ht="20.100000000000001" customHeight="1">
      <c r="A6" s="74" t="s">
        <v>57</v>
      </c>
      <c r="B6" s="70" t="b">
        <v>0</v>
      </c>
      <c r="C6" s="47"/>
      <c r="D6" s="47"/>
      <c r="E6" s="48" t="s">
        <v>57</v>
      </c>
    </row>
    <row r="7" spans="1:5" ht="24.2" customHeight="1">
      <c r="A7" s="120" t="s">
        <v>58</v>
      </c>
      <c r="B7" s="121"/>
      <c r="C7" s="121"/>
      <c r="D7" s="121"/>
      <c r="E7" s="124"/>
    </row>
    <row r="8" spans="1:5" ht="20.25" customHeight="1">
      <c r="A8" s="73" t="s">
        <v>59</v>
      </c>
      <c r="B8" s="70" t="b">
        <v>0</v>
      </c>
      <c r="C8" s="43"/>
      <c r="D8" s="43"/>
      <c r="E8" s="44" t="s">
        <v>59</v>
      </c>
    </row>
    <row r="9" spans="1:5" ht="20.100000000000001" customHeight="1">
      <c r="A9" s="74" t="s">
        <v>60</v>
      </c>
      <c r="B9" s="70" t="b">
        <v>0</v>
      </c>
      <c r="C9" s="47"/>
      <c r="D9" s="47"/>
      <c r="E9" s="48" t="s">
        <v>60</v>
      </c>
    </row>
    <row r="10" spans="1:5" ht="24.2" customHeight="1">
      <c r="A10" s="120" t="s">
        <v>61</v>
      </c>
      <c r="B10" s="121"/>
      <c r="C10" s="121"/>
      <c r="D10" s="121"/>
      <c r="E10" s="121"/>
    </row>
    <row r="11" spans="1:5" ht="20.25" customHeight="1">
      <c r="A11" s="73" t="s">
        <v>62</v>
      </c>
      <c r="B11" s="70" t="b">
        <v>0</v>
      </c>
      <c r="C11" s="43"/>
      <c r="D11" s="43"/>
      <c r="E11" s="44" t="s">
        <v>62</v>
      </c>
    </row>
    <row r="12" spans="1:5" ht="20.100000000000001" customHeight="1">
      <c r="A12" s="74" t="s">
        <v>63</v>
      </c>
      <c r="B12" s="70" t="b">
        <v>0</v>
      </c>
      <c r="C12" s="47"/>
      <c r="D12" s="47"/>
      <c r="E12" s="48" t="s">
        <v>63</v>
      </c>
    </row>
    <row r="13" spans="1:5" ht="20.100000000000001" customHeight="1">
      <c r="A13" s="74" t="s">
        <v>64</v>
      </c>
      <c r="B13" s="70" t="b">
        <v>0</v>
      </c>
      <c r="C13" s="47"/>
      <c r="D13" s="47"/>
      <c r="E13" s="48" t="s">
        <v>64</v>
      </c>
    </row>
    <row r="14" spans="1:5" ht="24.2" customHeight="1">
      <c r="A14" s="120" t="s">
        <v>65</v>
      </c>
      <c r="B14" s="121"/>
      <c r="C14" s="121"/>
      <c r="D14" s="121"/>
      <c r="E14" s="121"/>
    </row>
    <row r="15" spans="1:5" ht="20.25" customHeight="1">
      <c r="A15" s="73" t="s">
        <v>66</v>
      </c>
      <c r="B15" s="70" t="b">
        <v>0</v>
      </c>
      <c r="C15" s="43"/>
      <c r="D15" s="43"/>
      <c r="E15" s="43"/>
    </row>
    <row r="16" spans="1:5" ht="20.100000000000001" customHeight="1">
      <c r="A16" s="74" t="s">
        <v>67</v>
      </c>
      <c r="B16" s="70" t="b">
        <v>0</v>
      </c>
      <c r="C16" s="47"/>
      <c r="D16" s="47"/>
      <c r="E16" s="47"/>
    </row>
    <row r="17" spans="1:5" ht="20.100000000000001" customHeight="1">
      <c r="A17" s="74" t="s">
        <v>68</v>
      </c>
      <c r="B17" s="70" t="b">
        <v>0</v>
      </c>
      <c r="C17" s="47"/>
      <c r="D17" s="47"/>
      <c r="E17" s="47"/>
    </row>
    <row r="18" spans="1:5" ht="20.100000000000001" customHeight="1">
      <c r="A18" s="74" t="s">
        <v>69</v>
      </c>
      <c r="B18" s="70" t="b">
        <v>0</v>
      </c>
      <c r="C18" s="47"/>
      <c r="D18" s="47"/>
      <c r="E18" s="47"/>
    </row>
    <row r="19" spans="1:5" ht="20.100000000000001" customHeight="1">
      <c r="A19" s="74" t="s">
        <v>70</v>
      </c>
      <c r="B19" s="70" t="b">
        <v>0</v>
      </c>
      <c r="C19" s="47"/>
      <c r="D19" s="47"/>
      <c r="E19" s="47"/>
    </row>
    <row r="20" spans="1:5" ht="20.100000000000001" customHeight="1">
      <c r="A20" s="74" t="s">
        <v>71</v>
      </c>
      <c r="B20" s="70" t="b">
        <v>0</v>
      </c>
      <c r="C20" s="47"/>
      <c r="D20" s="47"/>
      <c r="E20" s="47"/>
    </row>
    <row r="21" spans="1:5" ht="24.2" customHeight="1">
      <c r="A21" s="120" t="s">
        <v>72</v>
      </c>
      <c r="B21" s="121"/>
      <c r="C21" s="121"/>
      <c r="D21" s="121"/>
      <c r="E21" s="121"/>
    </row>
    <row r="22" spans="1:5" ht="20.25" customHeight="1">
      <c r="A22" s="73" t="s">
        <v>73</v>
      </c>
      <c r="B22" s="70" t="b">
        <v>0</v>
      </c>
      <c r="C22" s="43"/>
      <c r="D22" s="43"/>
      <c r="E22" s="43"/>
    </row>
    <row r="23" spans="1:5" ht="24.2" customHeight="1">
      <c r="A23" s="120" t="s">
        <v>74</v>
      </c>
      <c r="B23" s="121"/>
      <c r="C23" s="121"/>
      <c r="D23" s="121"/>
      <c r="E23" s="121"/>
    </row>
    <row r="24" spans="1:5" ht="20.25" customHeight="1">
      <c r="A24" s="73" t="s">
        <v>75</v>
      </c>
      <c r="B24" s="70" t="b">
        <v>0</v>
      </c>
      <c r="C24" s="43"/>
      <c r="D24" s="43"/>
      <c r="E24" s="43"/>
    </row>
    <row r="25" spans="1:5" ht="24.2" customHeight="1">
      <c r="A25" s="120" t="s">
        <v>76</v>
      </c>
      <c r="B25" s="121"/>
      <c r="C25" s="121"/>
      <c r="D25" s="121"/>
      <c r="E25" s="121"/>
    </row>
    <row r="26" spans="1:5" ht="20.25" customHeight="1">
      <c r="A26" s="73" t="s">
        <v>77</v>
      </c>
      <c r="B26" s="70" t="b">
        <v>0</v>
      </c>
      <c r="C26" s="43"/>
      <c r="D26" s="43"/>
      <c r="E26" s="43"/>
    </row>
    <row r="27" spans="1:5" ht="24.2" customHeight="1">
      <c r="A27" s="120" t="s">
        <v>78</v>
      </c>
      <c r="B27" s="121"/>
      <c r="C27" s="121"/>
      <c r="D27" s="121"/>
      <c r="E27" s="121"/>
    </row>
    <row r="28" spans="1:5" ht="20.25" customHeight="1">
      <c r="A28" s="73" t="s">
        <v>79</v>
      </c>
      <c r="B28" s="70" t="b">
        <v>0</v>
      </c>
      <c r="C28" s="43"/>
      <c r="D28" s="43"/>
      <c r="E28" s="44" t="s">
        <v>79</v>
      </c>
    </row>
    <row r="29" spans="1:5" ht="20.100000000000001" customHeight="1">
      <c r="A29" s="74" t="s">
        <v>80</v>
      </c>
      <c r="B29" s="70" t="b">
        <v>0</v>
      </c>
      <c r="C29" s="47"/>
      <c r="D29" s="47"/>
      <c r="E29" s="48" t="s">
        <v>80</v>
      </c>
    </row>
    <row r="31" spans="1:5" ht="20.100000000000001" customHeight="1">
      <c r="A31" s="45" t="s">
        <v>119</v>
      </c>
      <c r="B31" s="82">
        <f xml:space="preserve"> COUNTIF(B5:B29, FALSE)*3</f>
        <v>54</v>
      </c>
    </row>
  </sheetData>
  <mergeCells count="10">
    <mergeCell ref="A25:E25"/>
    <mergeCell ref="A27:E27"/>
    <mergeCell ref="A2:E2"/>
    <mergeCell ref="A3:E3"/>
    <mergeCell ref="A1:E1"/>
    <mergeCell ref="A7:E7"/>
    <mergeCell ref="A10:E10"/>
    <mergeCell ref="A14:E14"/>
    <mergeCell ref="A21:E21"/>
    <mergeCell ref="A23:E23"/>
  </mergeCells>
  <pageMargins left="0.7" right="0.7" top="0.75" bottom="0.75" header="0.3" footer="0.3"/>
  <pageSetup scale="70" orientation="portrait" r:id="rId1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47"/>
  <sheetViews>
    <sheetView showGridLines="0" view="pageLayout" zoomScale="125" zoomScaleNormal="36" zoomScalePageLayoutView="125" workbookViewId="0">
      <selection activeCell="A16" sqref="A16:B16"/>
    </sheetView>
  </sheetViews>
  <sheetFormatPr defaultColWidth="16.28515625" defaultRowHeight="20.100000000000001" customHeight="1"/>
  <cols>
    <col min="1" max="1" width="36.42578125" style="39" customWidth="1"/>
    <col min="2" max="2" width="32.85546875" style="39" customWidth="1"/>
    <col min="3" max="3" width="13.7109375" style="39" customWidth="1"/>
    <col min="4" max="4" width="15.42578125" style="39" customWidth="1"/>
    <col min="5" max="5" width="19.28515625" style="39" customWidth="1"/>
    <col min="6" max="6" width="23.85546875" style="39" customWidth="1"/>
    <col min="7" max="7" width="7" style="39" customWidth="1"/>
    <col min="8" max="16384" width="16.28515625" style="39"/>
  </cols>
  <sheetData>
    <row r="1" spans="1:6" ht="80.099999999999994" customHeight="1">
      <c r="A1" s="132" t="s">
        <v>118</v>
      </c>
      <c r="B1" s="132"/>
      <c r="C1" s="132"/>
      <c r="D1" s="132"/>
      <c r="E1" s="132"/>
      <c r="F1" s="132"/>
    </row>
    <row r="2" spans="1:6" ht="32.450000000000003" customHeight="1">
      <c r="A2" s="113" t="s">
        <v>81</v>
      </c>
      <c r="B2" s="113"/>
      <c r="C2" s="113"/>
      <c r="D2" s="113"/>
      <c r="E2" s="113"/>
      <c r="F2" s="113"/>
    </row>
    <row r="3" spans="1:6" ht="24" customHeight="1">
      <c r="A3" s="122" t="s">
        <v>55</v>
      </c>
      <c r="B3" s="123"/>
      <c r="C3" s="123"/>
      <c r="D3" s="123"/>
      <c r="E3" s="123"/>
      <c r="F3" s="123"/>
    </row>
    <row r="4" spans="1:6" ht="20.25" customHeight="1">
      <c r="A4" s="111" t="s">
        <v>35</v>
      </c>
      <c r="B4" s="112"/>
      <c r="C4" s="40" t="s">
        <v>46</v>
      </c>
      <c r="D4" s="40" t="s">
        <v>37</v>
      </c>
      <c r="E4" s="40" t="s">
        <v>47</v>
      </c>
      <c r="F4" s="40" t="s">
        <v>48</v>
      </c>
    </row>
    <row r="5" spans="1:6" ht="20.25" customHeight="1">
      <c r="A5" s="127" t="s">
        <v>56</v>
      </c>
      <c r="B5" s="128"/>
      <c r="C5" s="70" t="b">
        <v>0</v>
      </c>
      <c r="D5" s="43"/>
      <c r="E5" s="43"/>
      <c r="F5" s="44" t="s">
        <v>56</v>
      </c>
    </row>
    <row r="6" spans="1:6" ht="20.100000000000001" customHeight="1">
      <c r="A6" s="125" t="s">
        <v>57</v>
      </c>
      <c r="B6" s="126"/>
      <c r="C6" s="70" t="b">
        <v>0</v>
      </c>
      <c r="D6" s="47"/>
      <c r="E6" s="47"/>
      <c r="F6" s="48" t="s">
        <v>57</v>
      </c>
    </row>
    <row r="7" spans="1:6" ht="24.2" customHeight="1">
      <c r="A7" s="120" t="s">
        <v>58</v>
      </c>
      <c r="B7" s="121"/>
      <c r="C7" s="121"/>
      <c r="D7" s="121"/>
      <c r="E7" s="121"/>
      <c r="F7" s="124"/>
    </row>
    <row r="8" spans="1:6" ht="20.25" customHeight="1">
      <c r="A8" s="127" t="s">
        <v>59</v>
      </c>
      <c r="B8" s="128"/>
      <c r="C8" s="70" t="b">
        <v>0</v>
      </c>
      <c r="D8" s="43"/>
      <c r="E8" s="43"/>
      <c r="F8" s="49" t="s">
        <v>59</v>
      </c>
    </row>
    <row r="9" spans="1:6" ht="20.100000000000001" customHeight="1">
      <c r="A9" s="125" t="s">
        <v>60</v>
      </c>
      <c r="B9" s="126"/>
      <c r="C9" s="70" t="b">
        <v>0</v>
      </c>
      <c r="D9" s="47"/>
      <c r="E9" s="47"/>
      <c r="F9" s="50" t="s">
        <v>60</v>
      </c>
    </row>
    <row r="10" spans="1:6" ht="24.2" customHeight="1">
      <c r="A10" s="120" t="s">
        <v>82</v>
      </c>
      <c r="B10" s="121"/>
      <c r="C10" s="121"/>
      <c r="D10" s="121"/>
      <c r="E10" s="121"/>
      <c r="F10" s="121"/>
    </row>
    <row r="11" spans="1:6" ht="20.25" customHeight="1">
      <c r="A11" s="127" t="s">
        <v>83</v>
      </c>
      <c r="B11" s="128"/>
      <c r="C11" s="70" t="b">
        <v>0</v>
      </c>
      <c r="D11" s="43"/>
      <c r="E11" s="43"/>
      <c r="F11" s="44" t="s">
        <v>62</v>
      </c>
    </row>
    <row r="12" spans="1:6" ht="24.2" customHeight="1">
      <c r="A12" s="120" t="s">
        <v>65</v>
      </c>
      <c r="B12" s="121"/>
      <c r="C12" s="121"/>
      <c r="D12" s="121"/>
      <c r="E12" s="121"/>
      <c r="F12" s="121"/>
    </row>
    <row r="13" spans="1:6" ht="20.25" customHeight="1">
      <c r="A13" s="127" t="s">
        <v>120</v>
      </c>
      <c r="B13" s="128"/>
      <c r="C13" s="70" t="b">
        <v>0</v>
      </c>
      <c r="D13" s="43"/>
      <c r="E13" s="43"/>
      <c r="F13" s="43"/>
    </row>
    <row r="14" spans="1:6" ht="20.100000000000001" customHeight="1">
      <c r="A14" s="127" t="s">
        <v>120</v>
      </c>
      <c r="B14" s="128"/>
      <c r="C14" s="70" t="b">
        <v>0</v>
      </c>
      <c r="D14" s="47"/>
      <c r="E14" s="47"/>
      <c r="F14" s="47"/>
    </row>
    <row r="15" spans="1:6" ht="20.100000000000001" customHeight="1">
      <c r="A15" s="127" t="s">
        <v>120</v>
      </c>
      <c r="B15" s="128"/>
      <c r="C15" s="70" t="b">
        <v>0</v>
      </c>
      <c r="D15" s="47"/>
      <c r="E15" s="47"/>
      <c r="F15" s="47"/>
    </row>
    <row r="16" spans="1:6" ht="20.100000000000001" customHeight="1">
      <c r="A16" s="127" t="s">
        <v>120</v>
      </c>
      <c r="B16" s="128"/>
      <c r="C16" s="70" t="b">
        <v>0</v>
      </c>
      <c r="D16" s="47"/>
      <c r="E16" s="47"/>
      <c r="F16" s="47"/>
    </row>
    <row r="17" spans="1:6" ht="20.100000000000001" customHeight="1">
      <c r="A17" s="127" t="s">
        <v>120</v>
      </c>
      <c r="B17" s="128"/>
      <c r="C17" s="70" t="b">
        <v>0</v>
      </c>
      <c r="D17" s="47"/>
      <c r="E17" s="47"/>
      <c r="F17" s="47"/>
    </row>
    <row r="18" spans="1:6" ht="20.100000000000001" customHeight="1">
      <c r="A18" s="127" t="s">
        <v>120</v>
      </c>
      <c r="B18" s="128"/>
      <c r="C18" s="70" t="b">
        <v>0</v>
      </c>
      <c r="D18" s="47"/>
      <c r="E18" s="47"/>
      <c r="F18" s="47"/>
    </row>
    <row r="19" spans="1:6" ht="24.2" customHeight="1">
      <c r="A19" s="120" t="s">
        <v>84</v>
      </c>
      <c r="B19" s="121"/>
      <c r="C19" s="121"/>
      <c r="D19" s="121"/>
      <c r="E19" s="121"/>
      <c r="F19" s="121"/>
    </row>
    <row r="20" spans="1:6" ht="20.25" customHeight="1">
      <c r="A20" s="71" t="s">
        <v>85</v>
      </c>
      <c r="B20" s="129" t="s">
        <v>86</v>
      </c>
      <c r="C20" s="70" t="b">
        <v>0</v>
      </c>
      <c r="D20" s="42"/>
      <c r="E20" s="43"/>
      <c r="F20" s="43"/>
    </row>
    <row r="21" spans="1:6" ht="20.100000000000001" customHeight="1">
      <c r="A21" s="72" t="s">
        <v>87</v>
      </c>
      <c r="B21" s="130"/>
      <c r="C21" s="70" t="b">
        <v>0</v>
      </c>
      <c r="D21" s="46"/>
      <c r="E21" s="47"/>
      <c r="F21" s="47"/>
    </row>
    <row r="22" spans="1:6" ht="24.2" customHeight="1">
      <c r="A22" s="120" t="s">
        <v>74</v>
      </c>
      <c r="B22" s="121"/>
      <c r="C22" s="121"/>
      <c r="D22" s="121"/>
      <c r="E22" s="121"/>
      <c r="F22" s="121"/>
    </row>
    <row r="23" spans="1:6" ht="20.25" customHeight="1">
      <c r="A23" s="127" t="s">
        <v>75</v>
      </c>
      <c r="B23" s="128"/>
      <c r="C23" s="70" t="b">
        <v>0</v>
      </c>
      <c r="D23" s="43"/>
      <c r="E23" s="43"/>
      <c r="F23" s="44" t="s">
        <v>88</v>
      </c>
    </row>
    <row r="24" spans="1:6" ht="20.25" customHeight="1">
      <c r="B24" s="84"/>
      <c r="C24" s="87"/>
      <c r="D24" s="85"/>
      <c r="E24" s="85"/>
      <c r="F24" s="86"/>
    </row>
    <row r="25" spans="1:6" ht="20.25" customHeight="1">
      <c r="A25" s="131" t="s">
        <v>114</v>
      </c>
      <c r="B25" s="131"/>
      <c r="C25" s="88">
        <f xml:space="preserve"> COUNTIF(C5:C23, FALSE)*3</f>
        <v>42</v>
      </c>
      <c r="D25" s="85"/>
      <c r="E25" s="85"/>
      <c r="F25" s="86"/>
    </row>
    <row r="26" spans="1:6" ht="20.100000000000001" customHeight="1">
      <c r="A26" s="84"/>
    </row>
    <row r="27" spans="1:6" ht="32.450000000000003" customHeight="1">
      <c r="A27" s="113" t="s">
        <v>89</v>
      </c>
      <c r="B27" s="113"/>
      <c r="C27" s="113"/>
      <c r="D27" s="113"/>
      <c r="E27" s="113"/>
      <c r="F27" s="113"/>
    </row>
    <row r="28" spans="1:6" ht="24" customHeight="1">
      <c r="A28" s="122" t="s">
        <v>55</v>
      </c>
      <c r="B28" s="123"/>
      <c r="C28" s="123"/>
      <c r="D28" s="123"/>
      <c r="E28" s="123"/>
      <c r="F28" s="123"/>
    </row>
    <row r="29" spans="1:6" ht="20.25" customHeight="1">
      <c r="A29" s="111" t="s">
        <v>35</v>
      </c>
      <c r="B29" s="112"/>
      <c r="C29" s="40" t="s">
        <v>46</v>
      </c>
      <c r="D29" s="40" t="s">
        <v>37</v>
      </c>
      <c r="E29" s="40" t="s">
        <v>47</v>
      </c>
      <c r="F29" s="40" t="s">
        <v>48</v>
      </c>
    </row>
    <row r="30" spans="1:6" ht="20.25" customHeight="1">
      <c r="A30" s="127" t="s">
        <v>56</v>
      </c>
      <c r="B30" s="128"/>
      <c r="C30" s="70" t="b">
        <v>0</v>
      </c>
      <c r="D30" s="43"/>
      <c r="E30" s="43"/>
      <c r="F30" s="44" t="s">
        <v>56</v>
      </c>
    </row>
    <row r="31" spans="1:6" ht="20.100000000000001" customHeight="1">
      <c r="A31" s="125" t="s">
        <v>57</v>
      </c>
      <c r="B31" s="126"/>
      <c r="C31" s="70" t="b">
        <v>0</v>
      </c>
      <c r="D31" s="47"/>
      <c r="E31" s="47"/>
      <c r="F31" s="48" t="s">
        <v>57</v>
      </c>
    </row>
    <row r="32" spans="1:6" ht="24.2" customHeight="1">
      <c r="A32" s="120" t="s">
        <v>58</v>
      </c>
      <c r="B32" s="121"/>
      <c r="C32" s="121"/>
      <c r="D32" s="121"/>
      <c r="E32" s="121"/>
      <c r="F32" s="121"/>
    </row>
    <row r="33" spans="1:6" ht="20.25" customHeight="1">
      <c r="A33" s="127" t="s">
        <v>59</v>
      </c>
      <c r="B33" s="128"/>
      <c r="C33" s="70" t="b">
        <v>0</v>
      </c>
      <c r="D33" s="43"/>
      <c r="E33" s="43"/>
      <c r="F33" s="44" t="s">
        <v>59</v>
      </c>
    </row>
    <row r="34" spans="1:6" ht="20.100000000000001" customHeight="1">
      <c r="A34" s="125" t="s">
        <v>60</v>
      </c>
      <c r="B34" s="126"/>
      <c r="C34" s="70" t="b">
        <v>0</v>
      </c>
      <c r="D34" s="47"/>
      <c r="E34" s="47"/>
      <c r="F34" s="48" t="s">
        <v>60</v>
      </c>
    </row>
    <row r="35" spans="1:6" ht="24.2" customHeight="1">
      <c r="A35" s="120" t="s">
        <v>65</v>
      </c>
      <c r="B35" s="121"/>
      <c r="C35" s="121"/>
      <c r="D35" s="121"/>
      <c r="E35" s="121"/>
      <c r="F35" s="121"/>
    </row>
    <row r="36" spans="1:6" ht="20.25" customHeight="1">
      <c r="A36" s="127" t="s">
        <v>66</v>
      </c>
      <c r="B36" s="128"/>
      <c r="C36" s="70" t="b">
        <v>0</v>
      </c>
      <c r="D36" s="43"/>
      <c r="E36" s="43"/>
      <c r="F36" s="43"/>
    </row>
    <row r="37" spans="1:6" ht="20.100000000000001" customHeight="1">
      <c r="A37" s="125" t="s">
        <v>67</v>
      </c>
      <c r="B37" s="126"/>
      <c r="C37" s="70" t="b">
        <v>0</v>
      </c>
      <c r="D37" s="47"/>
      <c r="E37" s="47"/>
      <c r="F37" s="47"/>
    </row>
    <row r="38" spans="1:6" ht="20.100000000000001" customHeight="1">
      <c r="A38" s="125" t="s">
        <v>68</v>
      </c>
      <c r="B38" s="126"/>
      <c r="C38" s="70" t="b">
        <v>0</v>
      </c>
      <c r="D38" s="47"/>
      <c r="E38" s="47"/>
      <c r="F38" s="47"/>
    </row>
    <row r="39" spans="1:6" ht="20.100000000000001" customHeight="1">
      <c r="A39" s="125" t="s">
        <v>69</v>
      </c>
      <c r="B39" s="126"/>
      <c r="C39" s="70" t="b">
        <v>0</v>
      </c>
      <c r="D39" s="47"/>
      <c r="E39" s="47"/>
      <c r="F39" s="47"/>
    </row>
    <row r="40" spans="1:6" ht="20.100000000000001" customHeight="1">
      <c r="A40" s="125" t="s">
        <v>70</v>
      </c>
      <c r="B40" s="126"/>
      <c r="C40" s="70" t="b">
        <v>0</v>
      </c>
      <c r="D40" s="47"/>
      <c r="E40" s="47"/>
      <c r="F40" s="47"/>
    </row>
    <row r="41" spans="1:6" ht="20.100000000000001" customHeight="1">
      <c r="A41" s="125" t="s">
        <v>71</v>
      </c>
      <c r="B41" s="126"/>
      <c r="C41" s="70" t="b">
        <v>0</v>
      </c>
      <c r="D41" s="47"/>
      <c r="E41" s="47"/>
      <c r="F41" s="47"/>
    </row>
    <row r="42" spans="1:6" ht="24.2" customHeight="1">
      <c r="A42" s="120" t="s">
        <v>72</v>
      </c>
      <c r="B42" s="121"/>
      <c r="C42" s="121"/>
      <c r="D42" s="121"/>
      <c r="E42" s="121"/>
      <c r="F42" s="121"/>
    </row>
    <row r="43" spans="1:6" ht="20.25" customHeight="1">
      <c r="A43" s="127" t="s">
        <v>73</v>
      </c>
      <c r="B43" s="128"/>
      <c r="C43" s="70" t="b">
        <v>0</v>
      </c>
      <c r="D43" s="43"/>
      <c r="E43" s="43"/>
      <c r="F43" s="43"/>
    </row>
    <row r="44" spans="1:6" ht="24.2" customHeight="1">
      <c r="A44" s="120" t="s">
        <v>74</v>
      </c>
      <c r="B44" s="121"/>
      <c r="C44" s="121"/>
      <c r="D44" s="121"/>
      <c r="E44" s="121"/>
      <c r="F44" s="121"/>
    </row>
    <row r="45" spans="1:6" ht="20.25" customHeight="1">
      <c r="A45" s="127" t="s">
        <v>75</v>
      </c>
      <c r="B45" s="128"/>
      <c r="C45" s="70" t="b">
        <v>0</v>
      </c>
      <c r="D45" s="43"/>
      <c r="E45" s="43"/>
      <c r="F45" s="44" t="s">
        <v>88</v>
      </c>
    </row>
    <row r="47" spans="1:6" ht="20.100000000000001" customHeight="1">
      <c r="A47" s="131" t="s">
        <v>114</v>
      </c>
      <c r="B47" s="131"/>
      <c r="C47" s="88">
        <f xml:space="preserve"> COUNTIF(C30:C45, FALSE)*3</f>
        <v>36</v>
      </c>
    </row>
  </sheetData>
  <mergeCells count="43">
    <mergeCell ref="A47:B47"/>
    <mergeCell ref="A1:F1"/>
    <mergeCell ref="A32:F32"/>
    <mergeCell ref="A35:F35"/>
    <mergeCell ref="A42:F42"/>
    <mergeCell ref="A44:F44"/>
    <mergeCell ref="A2:F2"/>
    <mergeCell ref="A3:F3"/>
    <mergeCell ref="A4:B4"/>
    <mergeCell ref="A5:B5"/>
    <mergeCell ref="A6:B6"/>
    <mergeCell ref="A8:B8"/>
    <mergeCell ref="A9:B9"/>
    <mergeCell ref="A11:B11"/>
    <mergeCell ref="A25:B25"/>
    <mergeCell ref="A7:F7"/>
    <mergeCell ref="A10:F10"/>
    <mergeCell ref="A12:F12"/>
    <mergeCell ref="A19:F19"/>
    <mergeCell ref="B20:B21"/>
    <mergeCell ref="A13:B13"/>
    <mergeCell ref="A15:B15"/>
    <mergeCell ref="A14:B14"/>
    <mergeCell ref="A16:B16"/>
    <mergeCell ref="A17:B17"/>
    <mergeCell ref="A18:B18"/>
    <mergeCell ref="A29:B29"/>
    <mergeCell ref="A30:B30"/>
    <mergeCell ref="A31:B31"/>
    <mergeCell ref="A23:B23"/>
    <mergeCell ref="A22:F22"/>
    <mergeCell ref="A27:F27"/>
    <mergeCell ref="A28:F28"/>
    <mergeCell ref="A33:B33"/>
    <mergeCell ref="A34:B34"/>
    <mergeCell ref="A36:B36"/>
    <mergeCell ref="A37:B37"/>
    <mergeCell ref="A38:B38"/>
    <mergeCell ref="A39:B39"/>
    <mergeCell ref="A40:B40"/>
    <mergeCell ref="A41:B41"/>
    <mergeCell ref="A43:B43"/>
    <mergeCell ref="A45:B45"/>
  </mergeCells>
  <pageMargins left="0.7" right="0.7" top="0.75" bottom="0.75" header="0.3" footer="0.3"/>
  <pageSetup scale="65" orientation="portrait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Eco Calculator</vt:lpstr>
      <vt:lpstr>Degree Progress</vt:lpstr>
      <vt:lpstr>Eco BSFA Progress</vt:lpstr>
      <vt:lpstr>Eco BS_BA Progress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Wong, Alyssa</dc:creator>
  <cp:lastModifiedBy>Wong, Alyssa</cp:lastModifiedBy>
  <dcterms:created xsi:type="dcterms:W3CDTF">2026-03-11T18:27:36Z</dcterms:created>
  <dcterms:modified xsi:type="dcterms:W3CDTF">2026-03-11T18:40:01Z</dcterms:modified>
</cp:coreProperties>
</file>